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240" windowHeight="7830" activeTab="1"/>
  </bookViews>
  <sheets>
    <sheet name="Sheet1" sheetId="1" r:id="rId1"/>
    <sheet name="1.1 สรุปงปม.2560" sheetId="2" r:id="rId2"/>
    <sheet name="Sheet2" sheetId="3" r:id="rId3"/>
    <sheet name="1.เอกสารประกอบการเบิกจ่าย" sheetId="4" r:id="rId4"/>
    <sheet name="1.1 ประกาศคณ.กก.2557" sheetId="5" r:id="rId5"/>
    <sheet name="2.รายงานจัดทำเช็ค" sheetId="6" r:id="rId6"/>
    <sheet name="3.1รับรองการจ่ายเงิน" sheetId="7" r:id="rId7"/>
    <sheet name="3.ใบเบิกเงิน" sheetId="8" r:id="rId8"/>
    <sheet name="5.รายงานการจัดท้เช็ค" sheetId="9" r:id="rId9"/>
    <sheet name="6.สมุดคู่มือเบิกเงิน" sheetId="10" r:id="rId10"/>
    <sheet name="7.1 ใบสำคัญรับเงินหมู่บ้าน" sheetId="11" r:id="rId11"/>
    <sheet name="7.2บันทึกรายงานการปช." sheetId="12" r:id="rId12"/>
    <sheet name="7.3 ใบสำคัญรับเงินกก.รายบุคคล" sheetId="13" r:id="rId13"/>
    <sheet name="7.4 ใบสำคัญ 14.7.2560" sheetId="14" r:id="rId14"/>
    <sheet name="7.5 ใบสำคัญรับเงิน 30.8.2560" sheetId="15" r:id="rId15"/>
    <sheet name="7.ใบสำคัญรับเงินกก." sheetId="16" r:id="rId16"/>
    <sheet name="8.รายชื่อ กก.กองทุน" sheetId="17" r:id="rId17"/>
    <sheet name="9.รายชื่อแผนงาน โครงการ ฯ" sheetId="18" r:id="rId18"/>
    <sheet name="10.ชื่อโคงการ ชื่อบัญฃี เลขที่" sheetId="19" r:id="rId19"/>
    <sheet name="11.รายชื่อผู้ขอรับการสนับสนุน" sheetId="20" r:id="rId20"/>
  </sheets>
  <externalReferences>
    <externalReference r:id="rId23"/>
    <externalReference r:id="rId24"/>
    <externalReference r:id="rId2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<sst xmlns="http://schemas.openxmlformats.org/spreadsheetml/2006/main" count="9552" uniqueCount="929">
  <si>
    <t>ตัวอักษร</t>
  </si>
  <si>
    <t>วันที่</t>
  </si>
  <si>
    <t xml:space="preserve">        </t>
  </si>
  <si>
    <t xml:space="preserve">    (ลงชื่อ) ......................................... ผู้ตรวจสอบและควบคุม</t>
  </si>
  <si>
    <t>หลักฐานการเบิกจ่ายเงิน</t>
  </si>
  <si>
    <t>มีความประสงค์จะขอเบิกเงินจำนวน                            บาท  เพื่อนำไปดำเนินการตามแผนงาน/โครงการ/กิจกรรมดังกล่าว  พร้อมนี้ได้แนบ เอกสาร หลักฐาน ประกอบการขอเบิกเงิน จำนวน ......(7)..... ฉบับ มาให้พิจารณาด้วยแล้ว ทั้งนี้ในการรับเงิน (ระบุชื่อผู้เสนอแผนงาน/โครงการ/กิจกรรม หรือตัวแทน) .......(8).................................... จะเป็นผู้รับเงิน</t>
  </si>
  <si>
    <t>บาท  เพื่อนำไปดำเนินการตามแผนงาน/โครงการ/กิจกรรมดังกล่าว</t>
  </si>
  <si>
    <t>ฉบับ มาให้พิจารณาด้วยแล้ว ทั้งนี้ในการรับเงิน</t>
  </si>
  <si>
    <t>(นายวีรพล  ภิญโญยาง)</t>
  </si>
  <si>
    <t xml:space="preserve">             (นายวีรพล  ภิญโญยาง)</t>
  </si>
  <si>
    <t xml:space="preserve">       ตำแหน่ง หัวหน้าสำนักปลัด</t>
  </si>
  <si>
    <t>เดือน มิถุนายน  พ.ศ.2560</t>
  </si>
  <si>
    <t xml:space="preserve">  คงเหลือ</t>
  </si>
  <si>
    <t xml:space="preserve">                 (นายวีรพล  ภิญโญยาง) </t>
  </si>
  <si>
    <t xml:space="preserve"> (ลงชื่อ)……………………….ผู้ได้รับมอบหมาย</t>
  </si>
  <si>
    <t xml:space="preserve">เห็นควรให้เบิกจ่าย </t>
  </si>
  <si>
    <t xml:space="preserve">จำนวน </t>
  </si>
  <si>
    <t>บาท</t>
  </si>
  <si>
    <t xml:space="preserve">เห็นควรอนุมัติให้เบิกจ่ายได้ </t>
  </si>
  <si>
    <t>จำนวน</t>
  </si>
  <si>
    <t>(ลงชื่อ)……………………..</t>
  </si>
  <si>
    <t xml:space="preserve">           (นายเจริญชาติ  แก้งคำ)</t>
  </si>
  <si>
    <t>อนุมัติให้เบิกจ่ายได้</t>
  </si>
  <si>
    <t>(ลงชื่อ)………………………..</t>
  </si>
  <si>
    <t xml:space="preserve">              นายกองค์การบริหารส่วนตำบลโอโล</t>
  </si>
  <si>
    <t xml:space="preserve">                       (นายสุภาพ  ระวิพันธ์)</t>
  </si>
  <si>
    <t xml:space="preserve">                     ปลัดองค์การบริหารส่วนตำบลโอโล</t>
  </si>
  <si>
    <t xml:space="preserve">บัญชีเลขที่ </t>
  </si>
  <si>
    <t>เลขที่เช็ค</t>
  </si>
  <si>
    <t xml:space="preserve">จำนวนเงิน  </t>
  </si>
  <si>
    <t>(หนึ่งหมื่นแปดพันบาทถ้วน)</t>
  </si>
  <si>
    <t>จะเป็นผู้รับเงิน</t>
  </si>
  <si>
    <t>จ่ายให้</t>
  </si>
  <si>
    <t xml:space="preserve"> ได้รับเงินจำนวน </t>
  </si>
  <si>
    <t xml:space="preserve">ตำแหน่ง </t>
  </si>
  <si>
    <t>(ลงชื่อ)…….……………. ผู้มีอำนาจลงนาม (กลุ่มหนึ่ง)</t>
  </si>
  <si>
    <t xml:space="preserve">          (นายสุภาพ  ระวิพันธ์)</t>
  </si>
  <si>
    <t>ลงชื่อ ……………...…… ผู้มีอำนาจลงนาม (กลุ่มสอง)</t>
  </si>
  <si>
    <t>ได้จ่ายเงินเรียบร้อยแล้ว จำนวน</t>
  </si>
  <si>
    <t>(ลงชื่อ) …………….......... ผู้จ่ายเงิน</t>
  </si>
  <si>
    <r>
      <rPr>
        <b/>
        <sz val="16"/>
        <color indexed="8"/>
        <rFont val="Angsana New"/>
        <family val="1"/>
      </rPr>
      <t>หมายเหตุ  (1)</t>
    </r>
    <r>
      <rPr>
        <sz val="16"/>
        <color indexed="8"/>
        <rFont val="Angsana New"/>
        <family val="1"/>
      </rPr>
      <t xml:space="preserve">  ให้แนบสำเนาบัตรประจำตัวประชาชน ของผู้รับเงิน /ใบมอบอำนาจพร้อมหลักฐานประกอบ </t>
    </r>
  </si>
  <si>
    <t xml:space="preserve">            ตำแหน่ง หัวหน้าสำนักปลัด</t>
  </si>
  <si>
    <t>เรียน   นายกองค์การบริหารส่วนตำบลโอโล</t>
  </si>
  <si>
    <t xml:space="preserve"> เรียน </t>
  </si>
  <si>
    <t>ปลัดองค์การบริหารส่วนตำบลโอโล</t>
  </si>
  <si>
    <t xml:space="preserve">ได้ตรวจสอบเอกสารและงบประมาณที่ได้รับ </t>
  </si>
  <si>
    <t>มีความครบถ้วนถูกต้อง</t>
  </si>
  <si>
    <t>∆</t>
  </si>
  <si>
    <t xml:space="preserve"> เช็ค </t>
  </si>
  <si>
    <t xml:space="preserve"> เงินสด   </t>
  </si>
  <si>
    <r>
      <t>จ่ายเป็น</t>
    </r>
    <r>
      <rPr>
        <sz val="16"/>
        <color indexed="8"/>
        <rFont val="Angsana New"/>
        <family val="1"/>
      </rPr>
      <t xml:space="preserve">  </t>
    </r>
  </si>
  <si>
    <t>ผู้มีอำนาจลงนามในใบถอน  /  เช็คธนาคาร</t>
  </si>
  <si>
    <t>/2560</t>
  </si>
  <si>
    <t>ที่</t>
  </si>
  <si>
    <t>ใบเบิกเงินกองทุนหลักประกันสุขภาพองค์การบริหารส่วนตำบลโอโล</t>
  </si>
  <si>
    <t xml:space="preserve"> (ลงชื่อ) ..................................... ผู้ขอเบิก (เจ้าหน้าที่ อปท.ที่ได้รับมอบหมาย)</t>
  </si>
  <si>
    <t>1*2</t>
  </si>
  <si>
    <t>งบประมาณ</t>
  </si>
  <si>
    <t>สำเนาใบสำคัญ  สำเนาใบเสร็จ  ครบตามจำนวนเงินที่อุดหนุน</t>
  </si>
  <si>
    <t>หนังสือนำส่งการรายงานพร้อมแบบรายงานที่ดำเนินการ(สรุปสั้นๆ)</t>
  </si>
  <si>
    <t>ข้อบังคับตำบล / รายการของหมู่บ้าน /รพสต.  / รร.  / ศพด. พร้อมสำเนารายงานการปช.</t>
  </si>
  <si>
    <t>หนสป.</t>
  </si>
  <si>
    <t>ปลัด</t>
  </si>
  <si>
    <t>หนังสือทวงถาม / ติดตามเมื่อพ้นระยะ 30วันหลังโครงการแล้วเสร็จฯ</t>
  </si>
  <si>
    <t>ผู้ขอรับงปม.</t>
  </si>
  <si>
    <t>ชื่อโครงการ</t>
  </si>
  <si>
    <t>ผู้ขอรับ1</t>
  </si>
  <si>
    <t>ผู้ขอรับ2</t>
  </si>
  <si>
    <t>ผู้ขอรับ3</t>
  </si>
  <si>
    <t>หมู่ที่</t>
  </si>
  <si>
    <t>งปม.(บาท</t>
  </si>
  <si>
    <t>เลขที่ฏีกา</t>
  </si>
  <si>
    <t xml:space="preserve"> ให้แก่ หน่วยงาน/องค์กร/กลุ่มคน (ระบุชื่อ) </t>
  </si>
  <si>
    <t>ตามที่คณะกรรมการกองทุนหลักประกันสุขภาพตำบลโอโล  ได้อนุมัติแผนงาน/โครงการ/กิจกรรม (ระบุชื่อ)</t>
  </si>
  <si>
    <t xml:space="preserve">บาท นั้น หน่วยงาน/องค์กร/กลุ่มคน (ระบุชื่อ) </t>
  </si>
  <si>
    <t>อำเภอภูเขียว  จังหวัดชัยภูมิ</t>
  </si>
  <si>
    <r>
      <t>∆</t>
    </r>
    <r>
      <rPr>
        <sz val="16"/>
        <color indexed="8"/>
        <rFont val="Calibri"/>
        <family val="2"/>
      </rPr>
      <t xml:space="preserve"> </t>
    </r>
  </si>
  <si>
    <t>ธนาคาร เพื่อการเกษตรและสหกรณ์การเกษตร  สาขาภูเขียว</t>
  </si>
  <si>
    <t xml:space="preserve">                             (ลงชื่อ) ................................ ผู้รับเงิน </t>
  </si>
  <si>
    <t xml:space="preserve">พร้อมนี้ได้แนบ เอกสาร หลักฐาน ประกอบการขอเบิกเงิน จำนวน  </t>
  </si>
  <si>
    <t>(ระบุชื่อ     ผู้เสนอแผนงาน/โครงการ/กิจกรรม หรือตัวแทน)  คือ</t>
  </si>
  <si>
    <t>(ตัวอักษร)</t>
  </si>
  <si>
    <t>ผู้ลงนามในเช็ค/ใบถอน</t>
  </si>
  <si>
    <t>รายงานการจัดทำเช็ค</t>
  </si>
  <si>
    <t>ชื่อ กองทุนหลักประกันสุขภาพตำบลโอโล  อำเภอภูเขียว  จังหวัดชัยภูมิ</t>
  </si>
  <si>
    <t xml:space="preserve">วิธีการเบิก </t>
  </si>
  <si>
    <t xml:space="preserve"> เลขที่เช็ค </t>
  </si>
  <si>
    <t xml:space="preserve">เลขที่คลังรับ  </t>
  </si>
  <si>
    <t xml:space="preserve"> เลขที่ผู้เบิก  </t>
  </si>
  <si>
    <t xml:space="preserve">ผู้รับเงิน </t>
  </si>
  <si>
    <t xml:space="preserve"> ลายมือชื่อผู้รับเงิน</t>
  </si>
  <si>
    <t>จ่ายจากธนาคาร</t>
  </si>
  <si>
    <t>ธนาคาร</t>
  </si>
  <si>
    <t>เพื่อการเกษตรและสหกรณ์การเกษตร  สาขาภูเขียว</t>
  </si>
  <si>
    <t>เลขที่บัญชี</t>
  </si>
  <si>
    <t xml:space="preserve">ผู้จัดทำ </t>
  </si>
  <si>
    <t>ผู้ตรวจสอบ</t>
  </si>
  <si>
    <t>(ลงชื่อ)</t>
  </si>
  <si>
    <t>.......................................</t>
  </si>
  <si>
    <t>(นายเจริญชาติ  แก้งคำ)</t>
  </si>
  <si>
    <t>หัวหน้าสำนัก</t>
  </si>
  <si>
    <t>ปลัด อบต.</t>
  </si>
  <si>
    <t>ได้รับเช็คดังกล่าวข้างต้นไว้โดยถูกต้องครบถ้วนแล้ว  เพื่อจ่ายให้แก่ผู้มารับเงิน</t>
  </si>
  <si>
    <t xml:space="preserve">(ลงชื่อ)…….……………. ผู้มีอำนาจลงนาม </t>
  </si>
  <si>
    <t>ลงชื่อ ……………...…… ผู้มีอำนาจลงนาม</t>
  </si>
  <si>
    <t>ใบ</t>
  </si>
  <si>
    <t>มิถุนายนพ.ศ.2560</t>
  </si>
  <si>
    <t>ค่าตอบแทน</t>
  </si>
  <si>
    <t>ค่าตอบแทนในการประชุมสำหรับกก./คณะทำงาน</t>
  </si>
  <si>
    <t>นายวีรพล ภิญโญยาง</t>
  </si>
  <si>
    <t>นายจิรยุทธ์  เที่ยงสันเทียะ</t>
  </si>
  <si>
    <t>นายรวิโรจน์  หมู่ไพบุลย์</t>
  </si>
  <si>
    <t>............................</t>
  </si>
  <si>
    <t>012122095668</t>
  </si>
  <si>
    <t>เช็ค</t>
  </si>
  <si>
    <t>(โลโก้)</t>
  </si>
  <si>
    <t>ใบสำคัญรับเงิน</t>
  </si>
  <si>
    <t xml:space="preserve"> ดังรายการต่อไปนี้</t>
  </si>
  <si>
    <t>รายการ</t>
  </si>
  <si>
    <t>จำนวนเงิน</t>
  </si>
  <si>
    <t>ผู้จ่ายเงิน</t>
  </si>
  <si>
    <t>1. นายกองค์การบริหารส่วนตำบลโอโล</t>
  </si>
  <si>
    <t>เป็น  ประธานกรรมการ</t>
  </si>
  <si>
    <t>2. นายสุเวช  พฤษรัตน์</t>
  </si>
  <si>
    <t>ผู้ทรงคุณวุฒิ</t>
  </si>
  <si>
    <t>เป็น  รองประธาน ฯ</t>
  </si>
  <si>
    <t>3. นายถาวร  ชำนาญ</t>
  </si>
  <si>
    <t>4. นายกิตติ  มาลากอง</t>
  </si>
  <si>
    <t>ส.อบต.โอโล ที่สภามอบหมาย</t>
  </si>
  <si>
    <t>เป็น  กรรมการ</t>
  </si>
  <si>
    <t>5. นายมาโนชญ์  รัตนประทุม</t>
  </si>
  <si>
    <t>6. ผู้อำนวยการโรงพยาบาลส่งเสริมสุขภาพตำบลโอโล</t>
  </si>
  <si>
    <t xml:space="preserve">7. นายวิเชียร  เชื้อประสงค์      </t>
  </si>
  <si>
    <t>ผู้แทนอาสาสมัครสาธารณสุขประจำหมู่บ้าน</t>
  </si>
  <si>
    <t>8. นางสาวจี๊ด  พรหมเมตตา</t>
  </si>
  <si>
    <t>9. นายบรรทม  เหมือนพันธ์</t>
  </si>
  <si>
    <t>ผู้แทนหมู่บ้าน</t>
  </si>
  <si>
    <t xml:space="preserve">  หมู่ที่ 10</t>
  </si>
  <si>
    <t xml:space="preserve">  หมู่ที่ 6</t>
  </si>
  <si>
    <t>11. นายคาวี  กาวิระ</t>
  </si>
  <si>
    <t xml:space="preserve">  หมู่ที่ 8</t>
  </si>
  <si>
    <t xml:space="preserve">12. นายเฉวต  โอษฐประไพ   </t>
  </si>
  <si>
    <t xml:space="preserve">  หมู่ที่ 11</t>
  </si>
  <si>
    <t>13. นายพงศ์ศิริ เหมือนพงษ์</t>
  </si>
  <si>
    <t xml:space="preserve">  หมู่ที่ 9</t>
  </si>
  <si>
    <t>14. นายไพโรจน์  มาลากอง</t>
  </si>
  <si>
    <t>หน่วยร้องเรียนอิสระ</t>
  </si>
  <si>
    <t>15. ปลัดองค์การบริหารส่วนตำบล</t>
  </si>
  <si>
    <t>เป็น  กรรมการ/</t>
  </si>
  <si>
    <t xml:space="preserve">       เลขานุการ</t>
  </si>
  <si>
    <t xml:space="preserve"> ข้าพเจ้า นายสุภาพ  ระวิพันธ์ ตำแหน่ง ประธานกองทุนหลักประกันสุขภาพองค์การบริหารส่วนตำบลโอโล</t>
  </si>
  <si>
    <t xml:space="preserve">หมู่ที่ </t>
  </si>
  <si>
    <t>ตำบลโอโล</t>
  </si>
  <si>
    <t>อำเภอภูเขียว</t>
  </si>
  <si>
    <t>จังหวัดชัยภูมิ</t>
  </si>
  <si>
    <t>นายสุเวช  พฤษรัตน์</t>
  </si>
  <si>
    <t>นายถาวร  ชำนาญ</t>
  </si>
  <si>
    <t>นายกิตติ  มาลากอง</t>
  </si>
  <si>
    <t>นายมาโนชญ์  รัตนประทุม</t>
  </si>
  <si>
    <t xml:space="preserve">นายวิเชียร  เชื้อประสงค์      </t>
  </si>
  <si>
    <t>นางสาวจี๊ด  พรหมเมตตา</t>
  </si>
  <si>
    <t>นายบรรทม  เหมือนพันธ์</t>
  </si>
  <si>
    <t>นายคาวี  กาวิระ</t>
  </si>
  <si>
    <t xml:space="preserve">นายเฉวต  โอษฐประไพ   </t>
  </si>
  <si>
    <t>นายพงศ์ศิริ เหมือนพงษ์</t>
  </si>
  <si>
    <t>นายไพโรจน์  มาลากอง</t>
  </si>
  <si>
    <t>นายวีรพล  ภิญโญยาง</t>
  </si>
  <si>
    <t>นางสาวจุฬาลักษณ์  เสิกภูเขียว</t>
  </si>
  <si>
    <t>นางสาวนิภาพร  ศรประสิทธิ์</t>
  </si>
  <si>
    <t>รายการ  ค่าตอบแทนในการประชุมคณะกรรมการฯและคณะทำงานช่วยเหลือฯ</t>
  </si>
  <si>
    <t>คน  ตามสำเนาคำสั่งแนบท้ายนี้</t>
  </si>
  <si>
    <t>การประชุมคณะกรรมการกองทุนและคณะทำงานช่วยเหลือกองทุนฯ</t>
  </si>
  <si>
    <t xml:space="preserve">เมื่อวันที่ </t>
  </si>
  <si>
    <t>ผอ.รพ.สต.ตำบลโอโล</t>
  </si>
  <si>
    <t xml:space="preserve"> คณะกรรมการกองทุนฯและค่าตอบแทนในการประชุมคณะทำงานช่วยเหลือกองทุนฯดังรายการต่อไปนี้</t>
  </si>
  <si>
    <t>ชื่อ - สกุล</t>
  </si>
  <si>
    <t>ตำแหน่ง</t>
  </si>
  <si>
    <t>นางสาวประทุมพร  นาสูงเนิน</t>
  </si>
  <si>
    <t xml:space="preserve">ได้รับเงินจาก  กองทุนหลักประกันสุขภาพองค์การบริหารส่วนตำบลโอโล เป็นค่าตอบแทนในการประชุม  </t>
  </si>
  <si>
    <t>ลายมือชื่อผู้รับเงิน</t>
  </si>
  <si>
    <t>.........................</t>
  </si>
  <si>
    <t>ครั้งที่ 1/60</t>
  </si>
  <si>
    <t>อัตราค่า</t>
  </si>
  <si>
    <t>ตอบแทน</t>
  </si>
  <si>
    <t>บาท/ครั้ง</t>
  </si>
  <si>
    <t>(สองหมื่นห้าพันบาทถ้วน)</t>
  </si>
  <si>
    <t>ลงชื่อ ……………………..</t>
  </si>
  <si>
    <t>หน้าที่  1</t>
  </si>
  <si>
    <t>หน้าที่  2</t>
  </si>
  <si>
    <t>บ้านโอโล  หมู่ที่  1</t>
  </si>
  <si>
    <t>แบบแผนงาน/โครงการ/กิจกรรม กองทุนหลักประกันสุขภาพตำบลโอโล</t>
  </si>
  <si>
    <t>งปม.(บาท)</t>
  </si>
  <si>
    <t>เลขที่บัญชีกองทุนฯ</t>
  </si>
  <si>
    <t>ข้อตกลงคนที่ 1</t>
  </si>
  <si>
    <t>ข้อตกลงคนที่ 2</t>
  </si>
  <si>
    <t>ข้อตกลงคนที่ 3</t>
  </si>
  <si>
    <t>นายมารุต  เชิดสกุล</t>
  </si>
  <si>
    <t>น.ส.ประยงค์  หมู่โสภิญ</t>
  </si>
  <si>
    <t>นางรุ่งรัศมี  นิมิตดี</t>
  </si>
  <si>
    <t>นางเทวา  พฤษรัตน์</t>
  </si>
  <si>
    <t>นายจำปี  ระวิพันธ์</t>
  </si>
  <si>
    <t>นางพินิจ  เนาว์โอโล</t>
  </si>
  <si>
    <t>นายภูวัต  พันธ์รักษา</t>
  </si>
  <si>
    <t>นางชื่นจิตร  ชำนาญวงศ์</t>
  </si>
  <si>
    <t>นายบูรณ์โชค  บำรุงกิจ</t>
  </si>
  <si>
    <t>นายบุญเรือง  มีปัญญา</t>
  </si>
  <si>
    <t>นายคำแสน  หมู่โสภิญ</t>
  </si>
  <si>
    <t>นายวิเชียร  เชื้อประสงค์</t>
  </si>
  <si>
    <t>นางฐิติ  แนวโอโล</t>
  </si>
  <si>
    <t>นางสมควร  ท้าวน้อย</t>
  </si>
  <si>
    <t>นางยุพิน  สิมลา</t>
  </si>
  <si>
    <t>น.ส.ผกามาศ  ศิริเวช</t>
  </si>
  <si>
    <t>นายพงษ์ศักดิ์  มีวุฒิ</t>
  </si>
  <si>
    <t>นายสุรชัย  เหมือนพันธุ์</t>
  </si>
  <si>
    <t>นายวิชาญ ภิลัยวรรณ</t>
  </si>
  <si>
    <t>นายคาวี  กาวิกะ</t>
  </si>
  <si>
    <t xml:space="preserve">นายวัฒนศักดิ์  ศรีวิพัฒน์ </t>
  </si>
  <si>
    <t>นางบุญพร้อม  บำรุงทรัพย์</t>
  </si>
  <si>
    <t>นายพงศ๋ศิริ  เหมือนพงษ์</t>
  </si>
  <si>
    <t>นายบุญสวน  มีปัญญา</t>
  </si>
  <si>
    <t>น.ส.ภัคนันท์  บำรุงจิต</t>
  </si>
  <si>
    <t>นายบรรทม  เหมือนพันธุ์</t>
  </si>
  <si>
    <t>นายบรรจง  พันธุ์รักษา</t>
  </si>
  <si>
    <t>นางจุทามาศ บุตะเขียว</t>
  </si>
  <si>
    <t>นายเฉวต  โอษฐ์ประไพ</t>
  </si>
  <si>
    <t>นางปิยะมาศ  เชาว์ผักปัง</t>
  </si>
  <si>
    <t>นางโสภา  มิ่งโอโล</t>
  </si>
  <si>
    <t>นายจิรศักดิ์  เนือยทอง</t>
  </si>
  <si>
    <t>นางกัลยา  บำรุงกิจ</t>
  </si>
  <si>
    <t>นางจุไรรัตน์  มีวุฒิ</t>
  </si>
  <si>
    <t>020058902398</t>
  </si>
  <si>
    <t>020059919328</t>
  </si>
  <si>
    <t>020059094374</t>
  </si>
  <si>
    <t>020058762091</t>
  </si>
  <si>
    <t>020060063183</t>
  </si>
  <si>
    <t>020058937575</t>
  </si>
  <si>
    <t>020058546540</t>
  </si>
  <si>
    <t>020059011380</t>
  </si>
  <si>
    <t>020059080830</t>
  </si>
  <si>
    <t>020058539090</t>
  </si>
  <si>
    <t>020058531592</t>
  </si>
  <si>
    <t>020060078429</t>
  </si>
  <si>
    <t>บ้านโนนตุ่น  หมู่ที่  2</t>
  </si>
  <si>
    <t>นางรุ่งลาวัลย์  มิตรเชิด</t>
  </si>
  <si>
    <t>พร้อมแนบสำเนาบัตรประจำตัวประชาชน</t>
  </si>
  <si>
    <t xml:space="preserve">โดยโอนเข้าบัญชีธนาคารเพื่อการเกษตรและสหกรณ์การเกษตร  </t>
  </si>
  <si>
    <t>ชื่อบัญชี</t>
  </si>
  <si>
    <t>บัญชีเลขที่</t>
  </si>
  <si>
    <t>นางสาวประยงค์ หมู่โสภิญ</t>
  </si>
  <si>
    <t>นางจอมศรี  ใจหยุด</t>
  </si>
  <si>
    <t>นางรุ่งรัศมี นิมิตดี</t>
  </si>
  <si>
    <t>หรือนายมารุต  เชิดสกุล</t>
  </si>
  <si>
    <t>งปม.</t>
  </si>
  <si>
    <t>นายจำปา  ระวิพันธ์</t>
  </si>
  <si>
    <t>นางรุ่งลาวัลย์ มิตรเชิด</t>
  </si>
  <si>
    <t>โดยโอนเข้าบัญชีธนาคารเพื่อการเกษตรและสหกรณ์การเกษตร</t>
  </si>
  <si>
    <t xml:space="preserve"> นายหย่วน  เจริญคุณ</t>
  </si>
  <si>
    <t>หรือนางพินิจ เนาว์โอโล</t>
  </si>
  <si>
    <t>นายบูรณ์โชค บำรุงกิจ</t>
  </si>
  <si>
    <t>ขาดสำเนาบัญชี</t>
  </si>
  <si>
    <t>ขาดสำเนาบัตรประจำตัว</t>
  </si>
  <si>
    <t xml:space="preserve"> นายวิเชียร  เชื้อประสงค์</t>
  </si>
  <si>
    <t>นางฐิติมา  แนวโอโล</t>
  </si>
  <si>
    <t xml:space="preserve">โดยโอนเข้าบัญชีธนาคารเพื่อการเกษตรและสหกรณ์การเกษตร </t>
  </si>
  <si>
    <t>โครงการ สุขภาพดีวิถีชุมชน  บ้านหนองตะไก้  หมู่ที่ 6</t>
  </si>
  <si>
    <t>นายทศพล</t>
  </si>
  <si>
    <t>นางยุพิน</t>
  </si>
  <si>
    <t>โครงการออกกำลังกายเพื่อสุขภาพ  บ้านห้วยพลวง หมู่ที่ 7</t>
  </si>
  <si>
    <t>นางสาวผกามาศ  ศิริเวช</t>
  </si>
  <si>
    <t>นางเกสร  ถ้วนถี่</t>
  </si>
  <si>
    <t>นายวิชาญ  ภิวัยวรรณ</t>
  </si>
  <si>
    <t>นายสุรชัย   เหมือนพันธ์</t>
  </si>
  <si>
    <t>นายวัฒนศักดิ์ ศรีวิพัฒน์</t>
  </si>
  <si>
    <t>นายบุญพร้อม บำรุงทรัพย์</t>
  </si>
  <si>
    <t>นายเคลื่อน  แสนนาม</t>
  </si>
  <si>
    <t>หรือนางกนกวรดา</t>
  </si>
  <si>
    <t>นายเทวา  นิลโอโล</t>
  </si>
  <si>
    <t>นางสาวภัคนันท์  บำรุงจิต</t>
  </si>
  <si>
    <t>นางจุฑามาศ  บุตะเขียว</t>
  </si>
  <si>
    <t xml:space="preserve">นายบรรจง พันธ์รักษา </t>
  </si>
  <si>
    <t xml:space="preserve"> นายประยูร  แนวโอโล</t>
  </si>
  <si>
    <t>หรือนางบุญสม  แนวโอโล</t>
  </si>
  <si>
    <t>นางสาวมนต์รักษ์  นิสัยตรง</t>
  </si>
  <si>
    <t>020058581592</t>
  </si>
  <si>
    <t>นายจิรศักดิ์ เนือยทอง</t>
  </si>
  <si>
    <t>รวมเป็นเงินทั้งหมด</t>
  </si>
  <si>
    <t xml:space="preserve">กองทุนหลักประกันสุขภาพตำบลโอโล  บ้านหนองแวง  หมู่ที่ 8 </t>
  </si>
  <si>
    <t xml:space="preserve">กองทุนหลักประกันสุขภาพตำบลโอโล  บ้านหนองแวง  หมู่ที่ 9 </t>
  </si>
  <si>
    <r>
      <t>กองทุนหลักประกันสุขภาพตำบลโอโล  บ้านโอโล  หมู่ที่ 1</t>
    </r>
    <r>
      <rPr>
        <sz val="16"/>
        <color indexed="8"/>
        <rFont val="Angsana New"/>
        <family val="1"/>
      </rPr>
      <t xml:space="preserve">  </t>
    </r>
  </si>
  <si>
    <r>
      <t>กองทุนหลักประกันสุขภาพตำบลโอโล  บ้านโนนตุ่น  หมู่ที่ 2</t>
    </r>
    <r>
      <rPr>
        <sz val="16"/>
        <color indexed="8"/>
        <rFont val="Angsana New"/>
        <family val="1"/>
      </rPr>
      <t xml:space="preserve"> </t>
    </r>
  </si>
  <si>
    <r>
      <t>กองทุนหลักประกันสุขภาพตำบลโอโล  บ้านนกเขาทอง  หมู่ที่ 4</t>
    </r>
    <r>
      <rPr>
        <sz val="16"/>
        <color indexed="8"/>
        <rFont val="Angsana New"/>
        <family val="1"/>
      </rPr>
      <t xml:space="preserve"> </t>
    </r>
  </si>
  <si>
    <r>
      <t>กองทุนหลักประกันสุขภาพตำบลโอโล  บ้านโนนดินจี่  หมู่ที่ 5</t>
    </r>
    <r>
      <rPr>
        <sz val="16"/>
        <color indexed="8"/>
        <rFont val="Angsana New"/>
        <family val="1"/>
      </rPr>
      <t xml:space="preserve"> </t>
    </r>
  </si>
  <si>
    <r>
      <t>กองทุนหลักประกันสุขภาพตำบลโอโล  บ้านหนองตาไก้  หมู่ที่ 6</t>
    </r>
    <r>
      <rPr>
        <sz val="16"/>
        <color indexed="8"/>
        <rFont val="Angsana New"/>
        <family val="1"/>
      </rPr>
      <t xml:space="preserve"> </t>
    </r>
  </si>
  <si>
    <r>
      <t>กองทุนหลักประกันสุขภาพตำบลโอโล  บ้านห้วยพลวง  หมู่ที่ 7</t>
    </r>
    <r>
      <rPr>
        <sz val="16"/>
        <color indexed="8"/>
        <rFont val="Angsana New"/>
        <family val="1"/>
      </rPr>
      <t xml:space="preserve"> </t>
    </r>
  </si>
  <si>
    <t>กองทุนหลักประกันสุขภาพตำบลโอโล  บ้านโอโล  หมู่ที่ 10</t>
  </si>
  <si>
    <t>กองทุนหลักประกันสุขภาพตำบลโอโล  บ้านโอโล  หมู่ที่ 11</t>
  </si>
  <si>
    <r>
      <t>กองทุนหลักประกันสุขภาพตำบลโอโล  บ้านโนนดินจี่  หมู่ที่ 12</t>
    </r>
    <r>
      <rPr>
        <sz val="16"/>
        <color indexed="8"/>
        <rFont val="Angsana New"/>
        <family val="1"/>
      </rPr>
      <t xml:space="preserve"> </t>
    </r>
  </si>
  <si>
    <t>3+13</t>
  </si>
  <si>
    <r>
      <t>กองทุนหลักประกันสุขภาพตำบลโอโล  บ้านค้าว  หมู่ที่ 3,13</t>
    </r>
    <r>
      <rPr>
        <sz val="16"/>
        <color indexed="8"/>
        <rFont val="Angsana New"/>
        <family val="1"/>
      </rPr>
      <t xml:space="preserve"> </t>
    </r>
  </si>
  <si>
    <t>เทวา</t>
  </si>
  <si>
    <t>บุญสม</t>
  </si>
  <si>
    <t>ประยูร</t>
  </si>
  <si>
    <t>มนต์รักษ์</t>
  </si>
  <si>
    <t xml:space="preserve">โครงการพัฒนาเครือข่ายสุขภาพจิต </t>
  </si>
  <si>
    <t xml:space="preserve">โครงการเฝ้าระวังภาวะทันตสุขภาพในศูนย์เด็กเล็ก </t>
  </si>
  <si>
    <t xml:space="preserve">โครงการพัฒนาเครือข่ายป้องกันโรคติดต่อและโรคอุบัติใหม่ </t>
  </si>
  <si>
    <t xml:space="preserve">โครงการเยาวชนรุ่นใหม่ห่างไกลเอดส์และยาเสพติด </t>
  </si>
  <si>
    <t>โครงการตรวจสารเคมีตกค้างในเกษตรกร</t>
  </si>
  <si>
    <t>โครงการผู้ก่อการดี (Metrit Maker) ป้องกันเด็กจมน้ำและการป้องกันการบาดเจ็บทางถนน</t>
  </si>
  <si>
    <t xml:space="preserve">โครงการคัดกรองและปรับเปลี่ยนพฤติกรรมเบาหวานและความดันโลหิตสูง </t>
  </si>
  <si>
    <t>นายณรงค์  กุลแก้ว</t>
  </si>
  <si>
    <t>นางสาวสุจิตตรา กอบการดี</t>
  </si>
  <si>
    <t xml:space="preserve">กองทุนตำบล รพสต.โอโล  </t>
  </si>
  <si>
    <t>นายวีรพล  ภิญโญยาง,นายจิรยุทธ์  เที่ยงสันเทียะและนายรวิโรจน์ หมู่ไพบูลย์</t>
  </si>
  <si>
    <t xml:space="preserve">ข้าพเจ้า </t>
  </si>
  <si>
    <t xml:space="preserve">อยู่บ้านเลขที่  </t>
  </si>
  <si>
    <t xml:space="preserve"> ตำบลโอโล</t>
  </si>
  <si>
    <t>พร้อมด้วยผู้รับผิดชอบโครงการ อีกจำนวน  2  ท่าน</t>
  </si>
  <si>
    <t>ตามเอกสารสำเนาบัตรประจำที่รับรองความถูกต้องแนบท้ายนี้</t>
  </si>
  <si>
    <t>โอนเข้าบช.ชื่อ</t>
  </si>
  <si>
    <t>(หนึ่งหมื่นเก้าพันบาทถ้วน)</t>
  </si>
  <si>
    <t xml:space="preserve">                ลงชื่อ..……………………ผู้รับเงิน</t>
  </si>
  <si>
    <t xml:space="preserve">        (ตัวอักษร)</t>
  </si>
  <si>
    <t xml:space="preserve">          ลงชื่อ..……………………ผู้รับเงิน</t>
  </si>
  <si>
    <t xml:space="preserve">          ลงชื่อ …….....………………..</t>
  </si>
  <si>
    <t>ได้รับเงินจาก  กองทุนหลักประกันสุขภาพองค์การบริหารส่วนตำบลโอโล  ที่อยู่ 240  หมู่ที่  3  ตำบลโอโล</t>
  </si>
  <si>
    <t xml:space="preserve"> อำเภอภูเขียว  จังหวัดชัยภูมิ </t>
  </si>
  <si>
    <t>(สองหนึ่งหมื่นบาทถ้วน)</t>
  </si>
  <si>
    <t>(สี่หนึ่งหมื่นสองพันบาทถ้วน)</t>
  </si>
  <si>
    <t>-</t>
  </si>
  <si>
    <t>บ้านค้าวหมู่ที่ 3กับ 13</t>
  </si>
  <si>
    <t>บ้านนกเขาทอง  หมู่ที่  4</t>
  </si>
  <si>
    <t>บ้านโนนดินจี่  หมู่ที่  5</t>
  </si>
  <si>
    <t>บ้านหนองตะไก้  หมู่ที่  6</t>
  </si>
  <si>
    <t>บ้านห้วยพลวง  หมู่ที่  7</t>
  </si>
  <si>
    <t>บ้านหนองแวง  หมู่ที่  8</t>
  </si>
  <si>
    <t>นายบุญพร้อม  บำรุงทรัพย์</t>
  </si>
  <si>
    <t>(สองหมื่นบาทถ้วน)</t>
  </si>
  <si>
    <t>บ้านหนองแวง  หมู่ที่  9</t>
  </si>
  <si>
    <t>นายพงศ์ศิริ  เหมือนพงษ์</t>
  </si>
  <si>
    <t>บ้านโอโล  หมู่ที่  10</t>
  </si>
  <si>
    <t>บ้านโอโล  หมู่ที่  11</t>
  </si>
  <si>
    <t>บ้านโนนดินจี่  หมู่ที่  12</t>
  </si>
  <si>
    <t>คณะกรรมการฯและคณะช่วยเหลือในการทำงาน</t>
  </si>
  <si>
    <t>นายรวิโรจน์  หมู่ไพบูลย์</t>
  </si>
  <si>
    <t>(สี่หมื่นสองพันบาทถ้วน)</t>
  </si>
  <si>
    <t>โรงพยาบาลส่งเสริมสุขภาพตำบลโอโล</t>
  </si>
  <si>
    <t>(หนึ่งหมื่นบาทถ้วน)</t>
  </si>
  <si>
    <t>(ห้าพันบาทถ้วน)</t>
  </si>
  <si>
    <t>(หนึ่งหมื่นห้าพันบาทถ้วน)</t>
  </si>
  <si>
    <t>(สามหมื่นบาทถ้วน)</t>
  </si>
  <si>
    <t xml:space="preserve">โครงการตรวจคัดกรองโรคมะเร็งปากมดลูก </t>
  </si>
  <si>
    <t>หน้าที่  1/3</t>
  </si>
  <si>
    <t>หน้าที่  3/3</t>
  </si>
  <si>
    <t>หน้าที่  2/3</t>
  </si>
  <si>
    <t xml:space="preserve">ผู้รับเช็ค </t>
  </si>
  <si>
    <t>...................................</t>
  </si>
  <si>
    <t xml:space="preserve">        (นายวีรพล  ภิญโญยาง)</t>
  </si>
  <si>
    <t xml:space="preserve">                 ตำแหน่ง หัวหน้าสำนักปลัด</t>
  </si>
  <si>
    <t xml:space="preserve">                        (นายวีรพล  ภิญโญยาง)  </t>
  </si>
  <si>
    <t>พ.ศ.2560</t>
  </si>
  <si>
    <t>เดือน</t>
  </si>
  <si>
    <t>วัน</t>
  </si>
  <si>
    <t>สำหรับหน่วยงานย่อย</t>
  </si>
  <si>
    <t>เบิก</t>
  </si>
  <si>
    <t>หมวด</t>
  </si>
  <si>
    <t>รายจ่าย</t>
  </si>
  <si>
    <t>ด้านที่  2</t>
  </si>
  <si>
    <t>ด้านที่  1</t>
  </si>
  <si>
    <t>ด้านที่  4</t>
  </si>
  <si>
    <t>ค่าใช้สอย</t>
  </si>
  <si>
    <t>เลขที่</t>
  </si>
  <si>
    <t>รับใบ</t>
  </si>
  <si>
    <t>/60</t>
  </si>
  <si>
    <t>ปี</t>
  </si>
  <si>
    <t>21.6.50</t>
  </si>
  <si>
    <t>ใบเบิก</t>
  </si>
  <si>
    <t>ลายมือ</t>
  </si>
  <si>
    <t>ชื่อผู้รับ</t>
  </si>
  <si>
    <t>เงินสด</t>
  </si>
  <si>
    <t>หรือเช็ค</t>
  </si>
  <si>
    <t>เงินที่</t>
  </si>
  <si>
    <t>อนุมัติ</t>
  </si>
  <si>
    <t>เงินหักส่ง</t>
  </si>
  <si>
    <t>รับจริง</t>
  </si>
  <si>
    <t>ชื่อ - สกุลผู้รับเงิน</t>
  </si>
  <si>
    <t>วัน  เดือน  ปี</t>
  </si>
  <si>
    <t>ที่ส่งใช้เสร็จสิ้น</t>
  </si>
  <si>
    <t>ห้ามลบ</t>
  </si>
  <si>
    <t>สำหรับแผนกการผู้เบิก</t>
  </si>
  <si>
    <t>การรับเงิน</t>
  </si>
  <si>
    <t>คู่มือเบิกเงินเพื่อ จ่ายในราชการ  (หน่วยงานย่อย)</t>
  </si>
  <si>
    <t>ที่ขอเบิก</t>
  </si>
  <si>
    <t>มิ.ย.</t>
  </si>
  <si>
    <t>.......................</t>
  </si>
  <si>
    <t>................</t>
  </si>
  <si>
    <t>หน.หน่วย</t>
  </si>
  <si>
    <t>ลายมือ.ชื่อ</t>
  </si>
  <si>
    <t>งานย่อย</t>
  </si>
  <si>
    <t>*****</t>
  </si>
  <si>
    <t>แบบ  301</t>
  </si>
  <si>
    <t>ชื่อแผนงาน  /  โครงการ</t>
  </si>
  <si>
    <t>เลขทั่ญชี</t>
  </si>
  <si>
    <t>27 ก.พ.60</t>
  </si>
  <si>
    <t>21 มิ.ย.60</t>
  </si>
  <si>
    <t>23 ก.พ.60</t>
  </si>
  <si>
    <t>28 เม.ย.60</t>
  </si>
  <si>
    <t>ครั้งที่ 2/60</t>
  </si>
  <si>
    <t>ครั้งที่ 3/60</t>
  </si>
  <si>
    <t>ครั้งที่ 4/60</t>
  </si>
  <si>
    <t>ประธานกรรมการฯ</t>
  </si>
  <si>
    <t>รองประธานกรรมการฯ</t>
  </si>
  <si>
    <t>คณะทำงานช่วยเหลือฯ</t>
  </si>
  <si>
    <t>กรรมการและเลขาฯ</t>
  </si>
  <si>
    <t>กรรมการฯ</t>
  </si>
  <si>
    <t xml:space="preserve"> กองทุนหลักประกันสุขภาพองค์การบริหารส่วนตำบลโอโล  อำเภอภูเขียว  จังหวัดชัยภูมิ</t>
  </si>
  <si>
    <t>ครั้งที่    1/2560</t>
  </si>
  <si>
    <t>เมื่อวันที่  23  เดือนกุมภาพันธ์  พ.ศ.2560  เวลา  09.00 น.</t>
  </si>
  <si>
    <t>ณ  ห้องประชุมสภาองค์การบริหารส่วนตำบลโอโล  ชั้นที่  2</t>
  </si>
  <si>
    <t>****************</t>
  </si>
  <si>
    <r>
      <rPr>
        <b/>
        <u val="single"/>
        <sz val="16"/>
        <color indexed="8"/>
        <rFont val="Angsana New"/>
        <family val="1"/>
      </rPr>
      <t xml:space="preserve">ผู้มาประชุม </t>
    </r>
    <r>
      <rPr>
        <b/>
        <sz val="16"/>
        <color indexed="8"/>
        <rFont val="Angsana New"/>
        <family val="1"/>
      </rPr>
      <t xml:space="preserve">     จำนวน  .............</t>
    </r>
  </si>
  <si>
    <t>คน</t>
  </si>
  <si>
    <t>ชื่อ  -  สกุล</t>
  </si>
  <si>
    <t>ลายมือชื่อ</t>
  </si>
  <si>
    <t>ประธานคณะกรรมการฯ</t>
  </si>
  <si>
    <t>รองประธานคณะกกฯ</t>
  </si>
  <si>
    <t>คณะกรรมการฯ</t>
  </si>
  <si>
    <t>กรรมการและเลขานุการฯ</t>
  </si>
  <si>
    <t>คณะช่วยเหลือทำงาน</t>
  </si>
  <si>
    <r>
      <rPr>
        <u val="single"/>
        <sz val="16"/>
        <color indexed="8"/>
        <rFont val="Angsana New"/>
        <family val="1"/>
      </rPr>
      <t xml:space="preserve">ผู้ไม่มาประชุม </t>
    </r>
    <r>
      <rPr>
        <sz val="16"/>
        <color indexed="8"/>
        <rFont val="Angsana New"/>
        <family val="1"/>
      </rPr>
      <t xml:space="preserve">     จำนวน  ......</t>
    </r>
  </si>
  <si>
    <t>หมายเหตุ</t>
  </si>
  <si>
    <r>
      <rPr>
        <b/>
        <u val="single"/>
        <sz val="16"/>
        <color indexed="8"/>
        <rFont val="Angsana New"/>
        <family val="1"/>
      </rPr>
      <t xml:space="preserve">ผู้เข้าประชุม </t>
    </r>
    <r>
      <rPr>
        <b/>
        <sz val="16"/>
        <color indexed="8"/>
        <rFont val="Angsana New"/>
        <family val="1"/>
      </rPr>
      <t xml:space="preserve">     จำนวน  ............</t>
    </r>
  </si>
  <si>
    <t>เริ่มประชุม  เวลา  09.00 น.</t>
  </si>
  <si>
    <t>ครั้งที่    2/2560</t>
  </si>
  <si>
    <t>เมื่อวันที่  27  เดือนกุมภาพันธ์  พ.ศ.2560  เวลา  09.00 น.</t>
  </si>
  <si>
    <t>ครั้งที่    3/2560</t>
  </si>
  <si>
    <t>ครั้งที่    4/2560</t>
  </si>
  <si>
    <t xml:space="preserve">อยู่บ้านเลขที่...   </t>
  </si>
  <si>
    <t>พร้อมด้วยคณะกรรมการและคณะทำงานช่วยเหลือกอง</t>
  </si>
  <si>
    <t>กองทุนหลักประกันสุขภาพ อีกจำนวน  17</t>
  </si>
  <si>
    <t>(สองหมื่นสี่พันหกร้อยบาทถ้วน)</t>
  </si>
  <si>
    <t>ประกาศคณะกรรมการหลักประกันสุขภาพแห่งชาติ</t>
  </si>
  <si>
    <t>เรื่อง การกำหนดหลักเกณฑ์เพื่อสนับสนุนให้องค์กรปกครองส่วนท้องถิ่น</t>
  </si>
  <si>
    <t>ดำเนินงานและบริหารจัดการกองทุนหลักประกันสุขภาพ</t>
  </si>
  <si>
    <t>ในระดับท้องถิ่นหรือพื้นที่ พ.ศ. 2557</t>
  </si>
  <si>
    <t>โดยที่เป็นการสมควรปรับปรุงหลักเกณฑ์ เพื่อให้องค์การบริหารส่วนตำบล เทศบาล หรือองค์กรปกครองส่วนท้องถิ่นรูปแบบอื่น เป็นผู้ดำเนินงานและบริหารจัดการกองทุนหลักประกันสุขภาพในระดับท้องถิ่นหรือพื้นที่ ให้มีความเหมาะสม เกิดประสิทธิภาพในการดำเนินงานมากยิ่งขึ้นฉะนั้น อาศัยอำนาจตามความในมาตรา 18 (4) (8) และ(9) ประกอบมาตรา 20 และมาตรา 47 แห่งพระราชบัญญัติหลักประกันสุขภาพแห่งชาติ พ.ศ. 2545 คณะกรรมการหลักประกันสุขภาพแห่งชาติ ได้มีมติในการประชุมครั้งที่ 11/2556 เมื่อวันที่ 7 ตุลาคม 2556 และมติในการประชุมครั้งที่ 3/2557 เมื่อวันที่ 19 กุมภาพันธ์ 2557 ให้ออกประกาศไว้ ดังต่อไปนี้</t>
  </si>
  <si>
    <t>ข้อ 1 ให้ยกเลิกประกาศคณะกรรมการหลักประกันสุขภาพแห่งชาติ เรื่อง การกำหนดหลักเกณฑ์เพื่อสนับสนุนให้องค์การบริหารส่วนตำบลหรือเทศบาล ดำเนินงานและบริหารจัดการกองทุนหลักประกันสุขภาพในระดับท้องถิ่นหรือพื้นที่ พ.ศ. 2552 ลงวันที่ 29 กันยายน 2552</t>
  </si>
  <si>
    <t>ข้อ 2 ในประกาศนี้</t>
  </si>
  <si>
    <t>“องค์กรปกครองส่วนท้องถิ่น” หมายความว่า องค์การบริหารส่วนตำบล ตามกฎหมายว่าด้วยสภาตำบลและองค์การบริหารส่วนตำบล เทศบาลตามกฎหมายว่าด้วยเทศบาล หรือองค์กรปกครองส่วนท้องถิ่น</t>
  </si>
  <si>
    <t>รูปแบบอื่นที่มีกฎหมายจัดตั้ง ที่ได้รับการสนับสนุนให้ดำเนินงานและบริหารจัดการกองทุนหลักประกันสุขภาพในระดับท้องถิ่นหรือพื้นที่</t>
  </si>
  <si>
    <t>“กองทุนหลักประกันสุขภาพ” หมายความว่า กองทุนหลักประกันสุขภาพในระดับท้องถิ่น</t>
  </si>
  <si>
    <t>หรือพื้นที่ เพื่อการสร้างเสริมสุขภาพ การป้องกันโรค การฟื้นฟูสมรรถภาพ และการรักษาพยาบาล</t>
  </si>
  <si>
    <t>ระดับปฐมภูมิเชิงรุก ที่จำเป็นต่อสุขภาพและการดำรงชีวิต</t>
  </si>
  <si>
    <t>“คณะกรรมการกองทุน” หมายความว่า คณะกรรมการกองทุนหลักประกันสุขภาพในระดับท้องถิ่น</t>
  </si>
  <si>
    <t>หรือพื้นที่</t>
  </si>
  <si>
    <t>“การจัดบริการสาธารณสุข” หมายความว่า การจัดบริการสร้างเสริมสุขภาพ ป้องกันโรค ฟื้นฟูสมรรถภาพ</t>
  </si>
  <si>
    <t>และรักษาพยาบาลระดับปฐมภูมิเชิงรุก ตามที่คณะอนุกรรมการส่งเสริมสุขภาพและป้องกันโรคภายใต้</t>
  </si>
  <si>
    <t>คณะกรรมการหลักประกันสุขภาพแห่งชาติและสำนักงานกำหนด</t>
  </si>
  <si>
    <t xml:space="preserve"> “สถานบริการ” หมายความว่า สถานบริการสาธารณสุขของรัฐ ของเอกชน และของสภากาชาดไทย</t>
  </si>
  <si>
    <t>หน่วยบริการการประกอบโรคศิลปะสาขาต่าง ๆ และสถานบริการสาธารณสุขอื่นที่คณะกรรมการ</t>
  </si>
  <si>
    <t>หลักประกันสุขภาพแห่งชาติกำหนดเพิ่มเติม</t>
  </si>
  <si>
    <t>“หน่วยบริการ” หมายความว่า สถานบริการที่ได้ขึ้นทะเบียนไว้ตามพระราชบัญญัติหลักประกัน</t>
  </si>
  <si>
    <t>สุขภาพแห่งชาติ พ.ศ. 2545</t>
  </si>
  <si>
    <t>“หน่วยงานสาธารณสุข” หมายความว่า หน่วยงานที่มีภารกิจด้านการสาธารณสุขโดยตรงแต่มิได้เป็นสถานบริการหรือหน่วยบริการ เช่น สำนักงานสาธารณสุขอำเภอ กองสาธารณสุขและสิ่งแวดล้อมส่วนสาธารณสุข เป็นต้น</t>
  </si>
  <si>
    <t>“หน่วยงานอื่น” หมายความว่า หน่วยงานที่มิได้มีภารกิจด้านการสาธารณสุขโดยตรง แต่อาจดำเนินกิจกรรมด้านส่งเสริมสุขภาพหรือการป้องกันโรคได้ในขอบเขตหนึ่ง เช่น โรงเรียน สถาบันการศึกษา วัดเป็นต้น</t>
  </si>
  <si>
    <t>“กลุ่มหรือองค์กรประชาชน” หมายความว่า องค์กรชุมชน องค์กรเอกชน หรือภาคเอกชนที่มีการรวมตัวกันเป็นกลุ่ม ชมรม สมาคม มูลนิธิ หรือองค์กรที่เรียกชื่ออื่นตั้งแต่ 5 คนขึ้นไป ซึ่งเป็นการรวมตัวกันดำเนินกิจกรรมโดยมีวัตถุประสงค์ไม่แสวงหาผลกำไร ทั้งนี้ จะเป็นนิติบุคคลหรือไม่ก็ได้</t>
  </si>
  <si>
    <t>ข้อ 3 องค์กรปกครองส่วนท้องถิ่น ที่ได้รับการสนับสนุนให้ดำเนินงานและบริหารจัดการ</t>
  </si>
  <si>
    <t>กองทุนหลักประกันสุขภาพ ต้องมีคุณสมบัติดังนี้</t>
  </si>
  <si>
    <t>(1) มีความประสงค์เข้าร่วมบริหารจัดการกองทุนหลักประกันสุขภาพ</t>
  </si>
  <si>
    <t>(2) มีการดำเนินกิจกรรมสร้างเสริมสุขภาพและป้องโรคในพื้นที่มาก่อนแล้ว และมีการจัดทำ</t>
  </si>
  <si>
    <t>แผนและดำเนินการกิจกรรมพัฒนาคุณภาพชีวิต โดยการมีส่วนร่วมของภาคีต่าง ๆ ในพื้นที่</t>
  </si>
  <si>
    <t>(3) มีความพร้อมในการอุดหนุนเงินหรืองบประมาณตามอัตราส่วนที่กำหนด</t>
  </si>
  <si>
    <t>ข้อ 4 ให้องค์กรปกครองส่วนท้องถิ่น เป็นผู้ดำเนินงานและบริหารจัดการกองทุนหลักประกันสุขภาพ</t>
  </si>
  <si>
    <t>ภายใต้ความเห็นชอบของคณะกรรมการกองทุน ทั้งนี้ ตามหลักเกณฑ์ในประกาศนี้และมติคณะกรรมการ</t>
  </si>
  <si>
    <t>หลักประกันสุขภาพแห่งชาติ โดยกองทุนหลักประกันสุขภาพมีวัตถุประสงค์ เพื่อสนับสนุนและส่งเสริม</t>
  </si>
  <si>
    <t>การจัดบริการสาธารณสุขของหน่วยบริการ หรือสถานบริการ หรือหน่วยงานสาธารณสุข หรือหน่วยงานอื่น</t>
  </si>
  <si>
    <t>หรือสนับสนุนและส่งเสริมให้กลุ่มหรือองค์กรประชาชนดำเนินกิจกรรมด้านสาธารณสุขในพื้นที่ เพื่อให้</t>
  </si>
  <si>
    <t>กลุ่มแม่และเด็ก กลุ่มผู้สูงอายุ กลุ่มคนพิการ กลุ่มผู้ประกอบอาชีพที่มีความเสี่ยง และกลุ่มผู้ป่วยโรคเรื้อรัง</t>
  </si>
  <si>
    <t>ที่อยู่ในพื้นที่สามารถเข้าถึงบริการสาธารณสุขได้อย่างทั่วถึงและมีประสิทธิภาพมากขึ้น โดยส่งเสริมกระบวนการมีส่วนร่วมตามความพร้อมความเหมาะสม และความต้องการของประชาชนในพื้นที่</t>
  </si>
  <si>
    <t>ข้อ 5 เงินหรือทรัพย์สินในกองทุนหลักประกันสุขภาพ ประกอบด้วย</t>
  </si>
  <si>
    <t>(1) เงินที่ได้รับจัดสรรแต่ละปีจากกองทุนหลักประกันสุขภาพแห่งชาติในส่วนของการสร้างเสริมสุขภาพและป้องกันโรค ตามที่คณะกรรมการหลักประกันสุขภาพแห่งชาติกำหนด และสำหรับปีงบประมาณ2557 ได้รับการจัดสรรเป็นเงิน 45 บาทต่อประชาชนในพื้นที่หนึ่งคน</t>
  </si>
  <si>
    <t>(2) เงินสมทบจากเงินอุดหนุนหรืองบประมาณที่ได้รับจากองค์การบริหารส่วนตำบลหรือเทศบาล</t>
  </si>
  <si>
    <t>หรือองค์กรปกครองส่วนท้องถิ่นรูปแบบอื่นตามที่กฎหมายบัญญัติ</t>
  </si>
  <si>
    <t>(3) เงินสมทบจากชุมชนหรือกองทุนชุมชนอื่น</t>
  </si>
  <si>
    <t>(4) รายได้อื่น ๆ หรือทรัพย์สินที่ได้รับมาในกิจการของกองทุนหลักประกันสุขภาพ</t>
  </si>
  <si>
    <t>ข้อ 6 องค์กรปกครองส่วนท้องถิ่น ตกลงสมทบเงินเข้ากองทุนหลักประกันสุขภาพ ไม่น้อยกว่า</t>
  </si>
  <si>
    <t>อัตราร้อยละของเงินที่ได้รับจัดสรรจากกองทุนหลักประกันสุขภาพแห่งชาติ ดังนี้</t>
  </si>
  <si>
    <t>(1) องค์การบริหารส่วนตำบลขนาดเล็ก สมทบเงินไม่น้อยกว่าร้อยละ 30</t>
  </si>
  <si>
    <t>(2) องค์การบริหารส่วนตำบลขนาดกลาง สมทบเงินไม่น้อยกว่าร้อยละ 40</t>
  </si>
  <si>
    <t>(3) องค์การบริหารส่วนตำบลขนาดใหญ่หรือเทศบาลตำบล สมทบเงินไม่น้อยกว่าร้อยละ 50</t>
  </si>
  <si>
    <t>(4) เทศบาลเมืองหรือเทศบาลนครหรือองค์กรปกครองส่วนท้องถิ่นรูปแบบอื่น สมทบเงิน</t>
  </si>
  <si>
    <t>ไม่น้อยกว่าร้อยละ 60 เฉพาะปีงบประมาณ 2557 องค์กรปกครองส่วนท้องถิ่นตกลงสมทบเงินเข้ากองทุน</t>
  </si>
  <si>
    <t>หลักประกันสุขภาพ ไม่น้อยกว่าร้อยละของเงินสมทบตามหลักเกณฑ์ที่ใช้ในปีงบประมาณ 2556</t>
  </si>
  <si>
    <t>ข้อ 7 เงินกองทุนหลักประกันสุขภาพ ให้ใช้จ่ายเพื่อสนับสนุนหรือส่งเสริมเป็นค่าใช้จ่าย</t>
  </si>
  <si>
    <t>ตามแผนงานหรือโครงการหรือกิจกรรมที่คณะกรรมการกองทุนอนุมัติ ดังนี้</t>
  </si>
  <si>
    <t>(1) เพื่อสนับสนุน และส่งเสริมการจัดบริการสาธารณสุขของหน่วยบริการ หรือสถานบริการหรือหน่วยงานสาธารณสุขในพื้นที่ โดยเน้นเรื่องการสร้างเสริมสุขภาพ การป้องกันโรค การฟื้นฟูสมรรถภาพ และการรักษาพยาบาลระดับปฐมภูมิเชิงรุก ที่จำเป็นต่อสุขภาพและการดำรงชีวิต เพื่อให้กลุ่มแม่และเด็ก กลุ่มผู้สูงอายุ กลุ่มคนพิการ กลุ่มผู้ประกอบอาชีพที่มีความเสี่ยง และกลุ่มผู้ป่วยโรคเรื้อรังที่อยู่ในพื้นที่สามารถเข้าถึงบริการสาธารณสุขได้อย่างทั่วถึงและมีประสิทธิภาพมากขึ้น</t>
  </si>
  <si>
    <t>(2) เพื่อสนับสนุนให้กลุ่มหรือองค์กรประชาชนหรือหน่วยงานอื่นในพื้นที่ได้ดำเนินงานตามแผนงานหรือโครงการหรือกิจกรรมเพื่อการสร้างเสริมสุขภาพการป้องกันโรคให้แก่สมาชิกหรือประชาชนในพื้นที่ และกรณีมีความจำเป็นต้องจัดซื้อวัสดุที่มีลักษณะเป็นครุภัณฑ์ให้สนับสนุนได้ในวงเงินไม่เกิน 5,000 บาทต่อโครงการ วัสดุที่มีลักษณะเป็นครุภัณฑ์ที่จัดหาได้ให้อยู่ในความดูแลและบำรุงรักษาของกลุ่มหรือองค์กรประชาชนหรือหน่วยงานอื่นที่ได้รับการสนับสนุนนั้น ๆ</t>
  </si>
  <si>
    <t xml:space="preserve"> (3) เพื่อสนับสนุนและส่งเสริมกิจกรรมการสร้างเสริมสุขภาพ การป้องกันโรค การฟื้นฟูสมรรถภาพ และการรักษาพยาบาลระดับปฐมภูมิเชิงรุก ของศูนย์เด็กเล็กหรือศูนย์ชื่ออื่นที่ดำเนินกิจกรรมเกี่ยวกับการพัฒนาและดูแลเด็กเล็กในชุมชน หรือศูนย์พัฒนาและฟื้นฟูคุณภาพชีวิตผู้สูงอายุและคนพิการ หรือศูนย์ชื่ออื่นที่ดำเนินกิจกรรมเกี่ยวกับการพัฒนาและฟื้นฟูคุณภาพชีวิตผู้สูงอายุและคนพิการในชุมชนตามหลักเกณฑ์ที่สำนักงานกำหนดเป็นเงินไม่น้อยกว่าร้อยละ 15 ของเงินรายรับของกองทุนหลักประกันสุขภาพในแต่ละปีงบประมาณนั้น</t>
  </si>
  <si>
    <t>(4) เพื่อสนับสนุนค่าใช้จ่ายในการบริหารหรือพัฒนากองทุนหลักประกันสุขภาพให้มีประสิทธิภาพทั้งนี้ ต้องไม่เกินร้อยละ 15 ของเงินรายรับของกองทุนหลักประกันสุขภาพในแต่ละปีงบประมาณนั้นและในกรณีที่มีความจำเป็นต้องใช้จ่ายเพื่อซื้อครุภัณฑ์ที่เกี่ยวข้องโดยตรงครุภัณฑ์นั้นจะต้องมีราคาไม่เกิน20,000 บาทต่อหน่วย โดยการจัดซื้อจัดจ้างให้ใช้ระเบียบขององค์กรปกครองส่วนท้องถิ่นโดยอนุโลมและครุภัณฑ์ที่จัดหาได้ให้อยู่ในความดูแลและบำรุงรักษาขององค์กรปกครองส่วนท้องถิ่นนั้น ๆ</t>
  </si>
  <si>
    <t>(5) กรณีเกิดโรคระบาดหรือภัยพิบัติในพื้นที่ให้คณะกรรมการกองทุนพิจารณาอนุมัติจ่ายเงินกองทุนเพื่อสนับสนุนและส่งเสริมกิจกรรมในการป้องกันและแก้ไขปัญหาสาธารณสุขได้ตามความจำเป็นเหมาะสม และทันต่อสถานการณ์ได้</t>
  </si>
  <si>
    <t>ข้อ 8 ให้มีคณะกรรมการกองทุนหลักประกันสุขภาพ ในแต่ละท้องถิ่นหรือพื้นที่ ประกอบด้วย</t>
  </si>
  <si>
    <t>(1) ผู้บริหารสูงสุดขององค์กรปกครองส่วนท้องถิ่น เป็นประธานกรรมการ</t>
  </si>
  <si>
    <t>(2) ผู้ทรงคุณวุฒิในพื้นที่ จำนวน 2 คน เป็นรองประธานกรรมการ</t>
  </si>
  <si>
    <t>(3) สมาชิกสภาองค์กรปกครองส่วนท้องถิ่น เป็นกรรมการ</t>
  </si>
  <si>
    <t>ที่สภามอบหมายจำนวน 2 คน</t>
  </si>
  <si>
    <t>(4) หัวหน้าหน่วยบริการปฐมภูมิในพื้นที่ เป็นกรรมการ</t>
  </si>
  <si>
    <t>(5) อาสาสมัครสาธารณสุขประจำหมู่บ้านในพื้นที่ เป็นกรรมการที่คัดเลือกกันเอง จำนวน 2 คน</t>
  </si>
  <si>
    <t>(6) ผู้แทนหมู่บ้านหรือชุมชนที่ประชาชนในหมู่บ้าน เป็นกรรมการหรือชุมชนคัดเลือกกันเอง จำนวนไม่เกิน 5 คน</t>
  </si>
  <si>
    <t>(7) ผู้แทนศูนย์ประสานงานหลักประกันสุขภาพประชาชน เป็นกรรมการหรือหน่วยรับเรื่องร้องเรียนอิสระในพื้นที่จำนวน 1 คน (ถ้ามี)</t>
  </si>
  <si>
    <t>(8) ปลัดองค์กรปกครองส่วนท้องถิ่น เป็นกรรมการและเลขานุการหรือเจ้าหน้าที่อื่นที่ผู้บริหารสูงสุดของ</t>
  </si>
  <si>
    <t>องค์กรปกครองส่วนท้องถิ่นมอบหมาย</t>
  </si>
  <si>
    <t xml:space="preserve"> (9) ผู้อำนวยการหรือหัวหน้ากองสาธารณสุข เป็นกรรมการและผู้ช่วยเลขานุการ</t>
  </si>
  <si>
    <t>และสิ่งแวดล้อมหรือส่วนสาธารณสุขหรือที่เรียกชื่ออื่นขององค์กรปกครองส่วนท้องถิ่นหรือเจ้าหน้าที่อื่นที่ผู้บริหารสูงสุดขององค์กรปกครองส่วนท้องถิ่นมอบหมายให้สาธารณสุขอำเภอ และ ผู้อำนายการโรงพยาบาลในพื้นที่ เป็นที่ปรึกษาคณะกรรมการกองทุนการคัดเลือกกรรมการตาม (5) และ (6) ให้องค์กรปกครองส่วนท้องถิ่น จัดประชุมเพื่อให้บุคคลในแต่ละกลุ่มได้คัดเลือกกันเองอย่างเปิดเผยและมีส่วนร่วมของประชาชนที่เกี่ยวข้องในพื้นที่ตามหลักเกณฑ์ที่สำนักงานกำหนดกรณีในพื้นที่ขององค์กรปกครองส่วนท้องถิ่น ที่มีหน่วยบริการปฐมภูมิมากกว่า 2 แห่ง ให้นำหลักเกณฑ์ที่กำหนดตามวรรคสองมาบังคับใช้คัดเลือกหัวหน้าหน่วยบริการปฐมภูมิในพื้นที่จำนวน 2 คน เป็นกรรมการให้กรรมการตาม (1) และ (3) - (9) ประชุมคัดเลือกกรรมการตาม (2) จำนวน 2 คนจากผู้ทรงคุณวุฒิในพื้นที่ โดยให้คนหนึ่งเป็นรองประธานกรรมการคนที่หนึ่ง และอีกคนหนึ่งเป็นรองประธานกรรมการคนที่สองให้องค์กรปกครองส่วนท้องถิ่น แจ้งรายชื่อผู้ได้รับการคัดเลือกเป็นกรรมการพร้อมบันทึกรายงานการประชุมคัดเลือก ให้สำนักงานหลักประกันสุขภาพแห่งชาติ หรือสำนักงานเขตออกคำสั่งแต่งตั้งเป็นคณะกรรมการกองทุนต่อไป</t>
  </si>
  <si>
    <t>ข้อ 9 ให้กรรมการในคณะกรรมการกองทุนที่มาจากการคัดเลือก มีวาระอยู่ในตำแหน่ง</t>
  </si>
  <si>
    <t>คราวละ 4 ปีเมื่อกรรมการในวรรคหนึ่งอยู่ในตำแหน่งครบวาระ 4 ปีแล้ว ยังมิได้มีการแต่งตั้งกรรมการขึ้นใหม่ให้กรรมการที่ครบวาระนั้น อยู่ในตำแหน่งต่อไปจนกว่ากรรมการซึ่งได้รับการแต่งตั้งใหม่เข้ารับหน้าที่</t>
  </si>
  <si>
    <t>ทั้งนี้ ต้องไม่เกินหกสิบวันในกรณีที่กรรมการตามวรรคหนึ่ง พ้นจากตำแหน่งก่อนครบวาระให้มีการดำเนินการคัดเลือกกรรมการประเภทเดียวกันแทน และให้ผู้ได้รับการคัดเลือกอยู่ในตำแหน่งเท่ากับวาระที่เหลือของกรรมการซึ่งตนแทนในกรณีที่ประธานกรรมการตามข้อ 8 วรรคหนึ่ง (1) มีแต่ไม่อาจปฏิบัติหน้าที่ได้ให้รองประธานกรรมการ ทำหน้าที่ประธานในที่ประชุมได้ตามลำดับ แต่กรณีที่ประธานกรรมการตามข้อ 8วรรคหนึ่ง (1) ไม่มีหรือพ้นจากตำแหน่ง ให้ปลัดองค์กรปกครองส่วนท้องถิ่นที่ปฏิบัติหน้าที่แทนผู้บริหารสูงสุดขององค์กรปกครองส่วนท้องถิ่นนั้นปฏิบัติหน้าที่เป็นประธานกรรมการแทน</t>
  </si>
  <si>
    <t>ข้อ 10 กรรมการที่มาจากการคัดเลือกตามข้อ 8 วรรคหนึ่ง (2) (4) (5) (6) และ (7)นอกจากการพ้นจากตำแหน่งตามวาระแล้วให้พ้นจากตำแหน่ง ในกรณีดังต่อไปนี้</t>
  </si>
  <si>
    <t xml:space="preserve"> (1) ตาย</t>
  </si>
  <si>
    <t>(2) ลาออก</t>
  </si>
  <si>
    <t>(3) ย้ายไปดำรงตำแหน่งหรือไปประกอบวิชาชีพหรืออาชีพในท้องถิ่นหรือพื้นที่อื่น</t>
  </si>
  <si>
    <t>(4) เป็นคนไร้ความสามารถหรือเสมือนไร้ความสามารถ</t>
  </si>
  <si>
    <t>(5) เป็นบุคคลล้มละลาย</t>
  </si>
  <si>
    <t>(6) ได้รับโทษจำคุกโดยคำพิพากษาถึงที่สุดให้จำคุก เว้นแต่โทษสำหรับความผิดที่ได้กระทำโดยประมาท</t>
  </si>
  <si>
    <t>หรือความผิดลหุโทษ</t>
  </si>
  <si>
    <t>ข้อ 11 คณะกรรมการกองทุนมีอำนาจหน้าที่ ดังนี้</t>
  </si>
  <si>
    <t>(1) พิจารณาอนุมัติแผนงาน หรือโครงการ หรือกิจกรรม ให้เป็นไปตามวัตถุประสงค์ของกองทุนกรณีกรรมการผู้ใดในคณะกรรมการกองทุน เป็นผู้เสนอและดำเนินการแผนงาน หรือโครงการหรือกิจกรรม ให้กรรมการผู้นั้นมีสิทธิชี้แจงต่อที่ประชุม แต่ไม่มีสิทธิออกเสียงอนุมัติแผนงาน หรือโครงการ หรือกิจกรรมนั้น</t>
  </si>
  <si>
    <t>(2) ออกระเบียบที่จำเป็นเพื่อประสิทธิภาพในการบริหารกองทุน และระเบียบว่าด้วยค่าตอบแทนของอนุกรรมการหรือคณะทำงานหรือผู้ดำเนินงาน ทั้งนี้ ต้องไม่ขัดหรือแย้งกับประกาศนี้ และไม่เกินกว่า</t>
  </si>
  <si>
    <t>อัตราหรือหลักเกณฑ์ที่คณะกรรมการหลักประกันสุขภาพแห่งชาติกำหนด</t>
  </si>
  <si>
    <t>(3) ควบคุมและกำกับดูแลการรับเงิน การจ่ายเงิน การเก็บรักษาเงินและการจัดทำบัญชีเงินหรือทรัพย์สินในกองทุนหลักประกันสุขภาพขององค์กรปกครองส่วนท้องถิ่น ให้เป็นไปตามหลักเกณฑ์ที่คณะกรรมการหลักประกันสุขภาพแห่งชาติกำหนด</t>
  </si>
  <si>
    <t>(4) กำกับดูแลให้หน่วยงาน หรือกลุ่มหรือองค์กรผู้ที่ได้รับอนุมัติตามข้อ 7 ให้เป็นไปตามแผนงาน โครงการที่คณะกรรมการกองทุนอนุมัติ และตามหลักเกณฑ์ที่คณะกรรมการหลักประกันสุขภาพกำหนด</t>
  </si>
  <si>
    <t>(5) สนับสนุนให้ประชาชนกลุ่มเป้าหมายต่าง ๆ ในพื้นที่สามารถเข้าถึงบริการสาธารณสุขทั้งที่บ้านในชุมชน หรือหน่วยบริการได้อย่างทั่วถึงและมีประสิทธิภาพ</t>
  </si>
  <si>
    <t>(6) ให้คำแนะนำในการจัดทำข้อมูลและแผนดำเนินงานที่เกี่ยวกับปัญหาสาธารณสุขของกลุ่มเป้าหมาย หน่วยบริการต่าง ๆ ที่เกี่ยวข้องและองค์กรปกครองส่วนท้องถิ่น</t>
  </si>
  <si>
    <t>(7) พิจารณาให้ความเห็นชอบการจัดทำสรุปผลการดำเนินงาน รายงานการรับจ่ายและเงินคงเหลือ</t>
  </si>
  <si>
    <t>ของกองทุนหลักประกันสุขภาพ เมื่อสิ้นปีงบประมาณให้สำนักงานสาขาจังหวัด สำนักงานเขต สำนักงาน</t>
  </si>
  <si>
    <t>หลักประกันสุขภาพแห่งชาติ และสำนักงานตรวจเงินแผ่นดินภายในเดือนธันวาคมของทุกปี</t>
  </si>
  <si>
    <t xml:space="preserve"> (8) แต่งตั้งคณะอนุกรรมการหรือคณะทำงานเพื่อดำเนินงานที่เกี่ยวข้องได้ตามความจำเป็น</t>
  </si>
  <si>
    <t>และให้อนุกรรมการหรือคณะทำงานที่ได้รับแต่งตั้งได้รับค่าตอบแทนการประชุมหรือค่าใช้จ่ายอื่นที่จำเป็น</t>
  </si>
  <si>
    <t>ในการดำเนินงานตามระเบียบของคณะกรรมการกองทุนทั้งนี้ หลักเกณฑ์ที่คณะกรรมการหลักประกันสุขภาพแห่งชาติกำหนดตาม (2) (3) และ (4)ให้เป็นไปตามเอกสารแนบท้ายประกาศนี้</t>
  </si>
  <si>
    <t>ข้อ 12 เพื่อให้กองทุนหลักประกันสุขภาพมีการพัฒนาอย่างยั่งยืนและมีการดำเนินงานที่มีประสิทธิภาพมากยิ่งขึ้น ให้สำนักงานเขตประสานกับสำนักงานสาขาจังหวัดและท้องถิ่นจังหวัดในการติดตามกำกับและประเมินผลการดำเนินงานของกองทุนหลักประกันสุขภาพในพื้นที่ที่รับผิดชอบอย่างต่อเนื่องและรายงานให้สำนักงานหลักประกันสุขภาพแห่งชาติทราบ</t>
  </si>
  <si>
    <t>ข้อ 13 กองทุนหลักประกันสุขภาพใดที่ไม่มีเงินสมทบจากองค์กรปกครองส่วนท้องถิ่น หรือไม่</t>
  </si>
  <si>
    <t>มีการดำเนินกิจกรรมใด ๆ ต่อเนื่องตั้งแต่ 2 ปีขึ้นไปให้สำนักงานหลักประกันสุขภาพแห่งชาติ</t>
  </si>
  <si>
    <t>ประกาศยุบเลิกกองทุนหลักประกันสุขภาพนั้นได้ และให้โอนเงินหรือทรัพย์สินของกองทุนหลักประกันสุขภาพดังกล่าวเป็นของหน่วยบริการปฐมภูมิของรัฐในพื้นที่นั้นตามวิธีการที่สำนักงานหลักประกันสุขภาพแห่งชาติกำหนด</t>
  </si>
  <si>
    <t>ข้อ 14 ให้เลขาธิการสำนักงานหลักประกันสุขภาพแห่งชาติรักษาการตามประกาศนี้ และให้มีอำนาจออกระเบียบ ประกาศ หลักเกณฑ์ หรือแนวทางปฏิบัติที่ไม่ขัดต่อประกาศนี้ รวมทั้งให้มีอำนาจวินิจฉัยชี้ขาดปัญหาเกี่ยวกับการปฏิบัติตามประกาศนี้</t>
  </si>
  <si>
    <t>ข้อ 15 ให้เงินกองทุนหลักประกันสุขภาพ คณะกรรมการ กฎ และการดำเนินงานต่าง ๆตามประกาศคณะกรรมการหลักประกันสุขภาพแห่งชาติ เรื่อง การกำหนดหลักเกณฑ์เพื่อสนับสนุนให้องค์การบริหารส่วนตำบลหรือเทศบาล ดำเนินงานและบริหารจัดการกองทุนหลักประกันสุขภาพในระดับท้องถิ่นหรือพื้นที่ พ.ศ. 2552 ลงวันที่ 29 กันยายน 2552 เป็นเงินในกองทุนหลักประกันสุขภาพเป็นคณะกรรมการกองทุน กฎ และเป็นการดำเนินงานต่อเนื่องตามประกาศนี้ให้กรรมการในคณะกรรมการกองทุนตามวรรคหนึ่ง หรือกรรมการที่ได้รับการคัดเลือกตามประกาศนี้แทนกรรมการตามวรรคหนึ่งมีวาระอยู่ในตำแหน่งต่อไปถึงวันที่ 30 กันยายน 2557ให้องค์กรปกครองส่วนท้องถิ่น เตรียมการและจัดประชุมเพื่อคัดเลือกกรรมการตามข้อ 8เพื่อให้พร้อมปฏิบัติหน้าที่ได้ตั้งแต่วันที่ 1 ตุลาคม 2557 เป็นต้นไป</t>
  </si>
  <si>
    <t>ข้อ 16 การดำเนินงานใดตามประกาศนี้ หากยังไม่มีกฎ ระเบียบ ประกาศ หรือหลักเกณฑ์ที่จะกำหนดขึ้นตามประกาศนี้ให้ใช้ กฎ ระเบียบ ประกาศ หรือหลักเกณฑ์ขององค์กรปกครองส่วนท้องถิ่นบังคับใช้โดยอนุโลม</t>
  </si>
  <si>
    <t>ข้อ 17 ประกาศนี้ ให้มีผลใช้บังคับตั้งแต่วันที่ 1 ตุลาคม 2556 เป็นต้นไป</t>
  </si>
  <si>
    <t>ประกาศ ณ วันที่ 19 กุมภาพันธ์ พ.ศ. 2557</t>
  </si>
  <si>
    <t>ประดิษฐ สินธวณรงค์</t>
  </si>
  <si>
    <t>รัฐมนตรีว่าการกระทรวงสาธารณสุข</t>
  </si>
  <si>
    <t>ประธานกรรมการหลักประกันสุขภาพแห่งชาติ</t>
  </si>
  <si>
    <t>เอกสารแนบท้ายประกาศคณะกรรมการหลักประกันสุขภาพแห่งชาติ</t>
  </si>
  <si>
    <t>เรื่อง การกำหนดหลักเกณฑ์เพื่อสนับสนุนให้องค์กรปกครองส่วนท้องถิ่น ดำเนินงานและบริหาร</t>
  </si>
  <si>
    <t>จัดการกองทุนหลักประกันสุขภาพในระดับท้องถิ่นหรือพื้นที่ พ.ศ. 2557</t>
  </si>
  <si>
    <t>ลงวันที่ 19 กุมภาพันธ์ 2557</t>
  </si>
  <si>
    <t>เรื่อง หลักเกณฑ์ การรับเงิน การเก็บรักษาเงิน การจ่ายเงิน การจัดทำบัญชีและรายงาน</t>
  </si>
  <si>
    <t>ส่วนที่ 1</t>
  </si>
  <si>
    <t>การรับเงิน การเก็บรักษาเงิน การจ่ายเงิน การจัดทำบัญชีและรายงาน</t>
  </si>
  <si>
    <t>ของกองทุนหลักประกันสุขภาพ</t>
  </si>
  <si>
    <r>
      <t>1</t>
    </r>
    <r>
      <rPr>
        <b/>
        <sz val="16"/>
        <color indexed="8"/>
        <rFont val="Angsana New"/>
        <family val="1"/>
      </rPr>
      <t>. การรับเงินและการเก็บรักษาเงินกองทุนหลักประกันสุขภาพ</t>
    </r>
  </si>
  <si>
    <t>1.1 บรรดาเงินรายรับเข้ากองทุนหลักประกันสุขภาพ ให้นำส่งเข้าบัญชีกองทุนหลักประกันสุขภาพ หรือบัญชีระบบหลักประกันสุขภาพ ที่เปิดบัญชี โดยแยกเป็นบัญชีเฉพาะกับธนาคารเพื่อการเกษตรและสหกรณ์การเกษตร (ธ.ก.ส.) ประเภทบัญชีเงินฝากออมทรัพย์ โดยใช้ชื่อบัญชีว่า “กองทุนหลักประกันสุขภาพ (.............ชื่อองค์กรปกครองส่วนท้องถิ่น) หรือ“ระบบกองทุนหลักประกันสุขภาพ (......ชื่อองค์กรปกครองส่วนท้องถิ่น........) อำเภอ................จังหวัด</t>
  </si>
  <si>
    <t>................” แยกจากบัญชีขององค์กรปกครองส่วนท้องถิ่นโดยทั่วไป ทั้งนี้ บัญชีเงินฝากซึ่งคณะกรรมการกองทุนได้เปิดไว้แล้วก่อนประกาศนี้ใช้บังคับ ให้ถือว่าเป็นบัญชีเงินฝากตามเอกสารแนบท้ายประกาศนี้</t>
  </si>
  <si>
    <t>1.2 การรับเงินเข้ากองทุนหลักประกันสุขภาพให้รับเป็น เงินสด เช็ค ตั๋วแลกเงิน หรือธนาณัติก็ได้ และ ให้ออกใบเสร็จรับเงินในนามของกองทุนหลักประกันสุขภาพ ตามแบบที่สำนักงานหลักประกันสุขภาพกำหนด ให้แก่ผู้ชำระเงินทุกครั้ง เว้นแต่การรับเงินที่ได้รับการจัดสรรแต่ละปีจากกองทุนหลักประกันสุขภาพแห่งชาติตามที่คณะกรรมการหลักประกันสุขภาพแห่งชาติกำหนด โดยให้ใช้หลักฐานการโอนเงินผ่านทางธนาคารเป็นหลักฐานอ้างอิงในการบันทึกบัญชีรายรับ</t>
  </si>
  <si>
    <t>1.3 เงินสดที่กองทุนหลักประกันสุขภาพได้รับไว้ ให้นำฝากเข้าบัญชีตาม 1.1 ภายในวันที่ได้รับเงิน หากไม่สามารถนำเงินดังกล่าวฝากเข้าบัญชีได้ทัน ให้พนักงานส่วนท้องถิ่นที่ผู้บริหารสูงสุดมอบหมาย นำเงินสดจำนวนดังกล่าวเก็บรวมไว้ในซองหรือหีบห่อ ระบุเงินกองทุนหลักประกันสุขภาพ จำนวนเงิน ปิดผนึก ลงลายมือชื่อผู้รับผิดชอบ และนำฝากไว้ที่ตู้นิรภัยหรือสถานที่เก็บรักษาเงินขององค์กรปกครองส่วนท้องถิ่น แล้วให้นำฝากเข้าบัญชีในวันทำการถัดไป</t>
  </si>
  <si>
    <t>1.4 การสมทบเงินจากองค์การบริหารส่วนตำบลหรือเทศบาลหรือองค์กรปกครองส่วนท้องถิ่นรูปแบบอื่นตามที่กฎหมายบัญญัติ ให้ดำเนินการโดยเร็วเมื่อเริ่มต้นปีงบประมาณ กรณีมีความจำเป็น ให้สมทบได้ไม่เกินปีงบประมาณที่สำนักงานหลักประกันสุขภาพแห่งชาติจ่ายเงินสนับสนุน</t>
  </si>
  <si>
    <t>2. การจ่ายเงินกองทุนหลักประกันสุขภาพ</t>
  </si>
  <si>
    <t>2.1 ให้ผู้บริหารสูงสุดขององค์กรปกครองส่วนท้องถิ่นสั่งจ่ายเงินกองทุนหลักประกันสุขภาพตามวัตถุประสงค์ของกองทุน ทั้งนี้ภายใต้แผนงานหรือโครงการหรือกิจกรรมที่คณะกรรมการกองทุนอนุมัติ</t>
  </si>
  <si>
    <t>2.2 วิธีการจ่ายเงินกองทุนหลักประกันสุขภาพ ให้จ่ายได้ ดังนี้</t>
  </si>
  <si>
    <t>(1) จ่ายเป็นเช็คขีดคร่อมหรือตั๋วแลกเงินหรือธนาณัติ</t>
  </si>
  <si>
    <t>(2) จ่ายทางธนาคารหรือทางอื่นตามที่คณะกรรมการกองทุนกำหนด</t>
  </si>
  <si>
    <t>(3) กรณีที่มีความจำเป็นต้องจ่ายเป็นเงินสด ให้จ่ายได้ไม่เกิน 5,000 บาท (ห้าพันบาท) โดยให้พนักงานส่วนท้องถิ่นที่ผู้บริหารสูงสุดมอบหมายเป็นผู้ทำการเบิกจ่าย หรือออกเช็คสั่งจ่ายในนามของพนักงานส่วนท้องถิ่นที่ได้รับมอบหมาย โดยขีดฆ่าคำว่า “หรือตามคำสั่ง” “หรือผู้ถือ”ออก และจ่ายให้แก่ผู้มีสิทธิรับเงินในวันเดียวกัน หรือภายในวันทำการถัดไป</t>
  </si>
  <si>
    <t>2.3 ให้ผู้บริหารสูงสุดขององค์กรปกครองส่วนท้องถิ่นหรือปลัดองค์กรปกครองส่วนท้องถิ่น คนใดคนหนึ่ง ลงนามร่วมกับพนักงานส่วนท้องถิ่น คนใดคนหนึ่งที่ผู้บริหารสูงสุดมอบหมายไว้จำนวน 2 คน รวมเป็นผู้ลงนาม 2 คน เป็นผู้เบิกเงินจากบัญชีกองทุนหลักประกันสุขภาพตามแผนงาน โครงการ หรือกิจกรรมที่ได้รับอนุมัติจากคณะกรรมการกองทุน</t>
  </si>
  <si>
    <t>2.4 การจ่ายให้ผู้มีสิทธิรับเงินที่เป็นหน่วยบริการ สถานบริการ หน่วยงานสาธารณสุขหรือ หน่วยงานอื่น ให้หัวหน้าของหน่วยบริการ สถานบริการ หน่วยงานสาธารณสุข หรือหน่วยงานอื่นนั้นเป็นผู้รับเงิน หากไม่สามารถมารับเงินได้ด้วยตนเอง จะมอบอำนาจให้ผู้อื่นเป็นผู้รับเงินแทน ก็ให้กระทำได้ ทั้งนี้ ต้องมีหนังสือมอบอำนาจที่ชัดเจน</t>
  </si>
  <si>
    <t>2.5 การจ่ายให้ผู้มีสิทธิรับเงินที่เป็นกลุ่มหรือองค์กรประชาชน ให้ผู้แทนที่ได้รับมอบหมายจากกลุ่มหรือองค์กรประชาชน ไม่น้อยกว่า 2 คนขึ้นไปเป็นผู้รับเงิน</t>
  </si>
  <si>
    <t>2.6 การจ่ายเงินกองทุนหลักประกันสุขภาพ ต้องมีหลักฐานการจ่ายเป็นใบเสร็จรับเงิน ใบสำคัญรับเงินตามแบบที่สำนักงานหลักประกันสุขภาพแห่งชาติกำหนด หรือหลักฐานการนำเงินเข้าบัญชีเงินฝากที่ธนาคารของผู้มีสิทธิรับเงินหรือหลักฐานการรับเงินอย่างอื่นตามที่คณะกรรมการกองทุนกำหนด เพื่อเก็บไว้ให้ตรวจสอบ</t>
  </si>
  <si>
    <t>3. การจัดทำบัญชีและรายงานของกองทุนหลักประกันสุขภาพ</t>
  </si>
  <si>
    <t>3.1 การบันทึกบัญชี ให้บันทึกตามระบบบัญชีขององค์กรปกครองส่วนท้องถิ่น แต่ให้แยกระบบบัญชีกองทุนหลักประกันสุขภาพออกจากระบบบัญชีปกติเป็นอีกชุดหนึ่งต่างหาก</t>
  </si>
  <si>
    <t>3.2 รอบระยะเวลาบัญชี ให้ถือตามปีงบประมาณและ การเริ่มระบบบัญชีให้เริ่ม ณ วันที่ได้รับเงินจากกองทุนหลักประกันสุขภาพแห่งชาติหรือได้รับเงินจากองค์กรปกครองส่วนท้องถิ่น</t>
  </si>
  <si>
    <t>3.3 ให้องค์กรปกครองส่วนท้องถิ่นจัดทำสรุปผลการดำเนินงาน รายงานการรับจ่ายและเงินคงเหลือประจำเดือน ด้วยระบบอิเลคโทรนิคสารสนเทศ หรือระบบอื่น และจัดส่งสรุปผลการดำเนินงาน รายงานการรับจ่ายและเงินคงเหลือของกองทุนหลักประกันสุขภาพที่ผ่านความเห็นชอบจากคณะกรรมการกองทุนแล้ว ให้สำนักงานหลักประกันสุขภาพแห่งชาติสาขาเขต ทุกไตรมาส โดยให้จัดส่งภายใน 30 วันนับจากวันสิ้นไตรมาส ตามรูปแบบที่สำนักงานหลักประกันสุขภาพแห่งชาติ กำหนดและทุกสิ้นปีงบประมาณให้สำนักงานหลักประกันสุขภาพแห่งชาติสาขาเขต สำเนาส่งให้สำนักงานหลักประกันสุขภาพแห่งชาติ สำนักงานหลักประกันสุขภาพแห่งชาติสาขาจังหวัดสำนักงานส่งเสริมการปกครองท้องถิ่นจังหวัด และสำนักงานการตรวจเงินแผ่นดินจังหวัด ภายในเดือนธันวาคมของทุกปี</t>
  </si>
  <si>
    <t>ส่วนที่ 2</t>
  </si>
  <si>
    <t>การกำกับดูแลให้หน่วยงานหรือกลุ่มหรือองค์กร</t>
  </si>
  <si>
    <t>ที่ได้รับเงินจากกองทุนหลักประกันสุขภาพ ในการเก็บรักษาและใช้จ่ายเงินตามวัตถุประสงค์</t>
  </si>
  <si>
    <t>4. กรณีหน่วยบริการ สถานบริการ หน่วยงานสาธารณสุข และหน่วยงานอื่นของรัฐ ได้รับเงิน</t>
  </si>
  <si>
    <t>จากกองทุนหลักประกันสุขภาพ ให้เก็บรักษาและใช้จ่ายเงินได้ตามหลักเกณฑ์ วิธีการ ดังนี้</t>
  </si>
  <si>
    <t>4.1 ถ้าจำนวนเงินตามแผนงานโครงการหรือกิจกรรมที่คณะกรรมการกองทุนอนุมัติเป็นเงินเกินกว่า 10,000 บาท (หนึ่งหมื่นบาท) ให้เปิดบัญชีเงินฝากเป็นการเฉพาะแยกออกจากบัญชีทั่วไป หรือใช้บัญชีทั่วไปของหน่วยบริการ สถานบริการ หน่วยงานสาธารณสุข หรือหน่วยงานอื่นของรัฐ ในนามของหน่วยงานนั้นๆ</t>
  </si>
  <si>
    <t>4.2 ให้หัวหน้าหน่วยบริการ สถานบริการ หน่วยงานสาธารณสุข หรือหน่วยงานอื่นของรัฐ เป็นผู้อนุมัติเบิกจ่ายเงินในบัญชีตามรายการค่าใช้จ่ายและอัตราที่กำหนดไว้ในแผนงานโครงการ หรือกิจกรรมที่ได้รับอนุมัติจากคณะกรรมการกองทุน ทั้งนี้ ต้องไม่เกินกว่าอัตราที่กำหนดตามข้อ 6</t>
  </si>
  <si>
    <t>4.3 กรณีที่มีการจัดซื้อจัดจ้าง ตามแผนงาน โครงการ หรือกิจกรรม ที่มีวงเงินไม่เกิน100,000 บาท (หนึ่งแสนบาทถ้วน) ให้กระทำโดยวิธีการตกลงราคาโดยอนุโลม โดยถือราคากลางของทางราชการ เว้นแต่ กรณีมีความจำเป็นให้ใช้ราคาตลาดโดยทั่วไปในขณะที่จัดซื้อจัดจ้าง</t>
  </si>
  <si>
    <t>4.4 กรณีที่มีการจัดซื้อจัดจ้างที่มีวงเงินเกิน 100,000 บาท (หนึ่งแสนบาทถ้วน) ให้ถือปฏิบัติตามระเบียบของหน่วยบริการ สถานบริการ หน่วยงานสาธารณสุข หรือหน่วยงานอื่นของรัฐ โดยอนุโลม</t>
  </si>
  <si>
    <t>4.5 หน่วยบริการ สถานบริการ หน่วยงานสาธารณสุข หรือหน่วยงานอื่นของรัฐ เก็บหลักฐานการจ่ายเงินจากบัญชีไว้ เพื่อการตรวจสอบ</t>
  </si>
  <si>
    <t>4.6 เมื่อเสร็จสิ้นโครงการ ให้จัดทำรายงานผลการดำเนินงานตามแผนงาน โครงการหรือกิจกรรมที่ได้รับอนุมัติ ส่งให้กองทุนหลักประกันสุขภาพ เพื่อให้คณะกรรมการกองทุนรับทราบ และให้องค์กรปกครองส่วนท้องถิ่น เก็บไว้เพื่อการตรวจสอบกรณีที่มีเงินเหลือจากการดำเนินงาน ให้นำเงินที่เหลือส่งคืนกองทุนหลักประกันสุขภาพ</t>
  </si>
  <si>
    <t>5. กรณีกลุ่มหรือองค์กรประชาชน ได้รับเงินจากกองทุนหลักประกันสุขภาพ ให้ใช้จ่ายเงินตามรายการค่าใช้จ่ายและอัตราที่กำหนดไว้ใน แผนงาน โครงการ หรือกิจกรรมที่ได้รับอนุมัติจากคณะกรรมการกองทุน แต่สำหรับรายการค่าใช้จ่ายดังต่อไปนี้ ให้อยู่ภายใต้กรอบอัตราและเงื่อนไขการดำเนินการ ดังนี้</t>
  </si>
  <si>
    <t>5.1 ค่าตอบแทน คณะทำงานหรือบุคคลภายนอก ที่ดำเนินงานตามแผนงานโครงการหรือกิจกรรมที่ได้รับอนุมัติจากคณะกรรมการกองทุน ทั้งนี้ไม่เกินอัตราที่กำหนดในข้อ 6</t>
  </si>
  <si>
    <t>5.2 ค่าใช้จ่ายในการเดินทาง เช่น เบี้ยเลี้ยง ค่าพาหนะ ค่าที่พัก ให้เบิกจ่ายในอัตราตามระเบียบขององค์กรปกครองส่วนท้องถิ่นโดยอนุโลม และบุคคลที่ได้รับค่าตอบแทนตาม 5.1ไม่มีสิทธิได้รับค่าเบี้ยเลี้ยงตาม 5.2</t>
  </si>
  <si>
    <t>5.3 การจัดซื้อจัดจ้างตามแผนงาน โครงการ หรือกิจกรรม ให้ถือราคากลางตามระเบียบของทางราชการหรือราคาตลาดโดยทั่วไปในขณะที่จัดซื้อจัดจ้าง</t>
  </si>
  <si>
    <t>5.4 เมื่อเสร็จสิ้นโครงการ ให้จัดทำรายงานผลการดำเนินงาน และรายงานการจ่ายเงินตามแผนงาน โครงการ หรือกิจกรรมที่ได้รับอนุมัติ ส่งให้กองทุนหลักประกันสุขภาพเพื่อให้คณะกรรมการกองทุนรับทราบ และให้องค์กรปกครองส่วนท้องถิ่น เก็บไว้เพื่อการตรวจสอบกรณีแผนงาน โครงการ หรือกิจกรรม ที่มีการจัดหาวัสดุที่มีลักษณะคล้ายครุภัณฑ์ ที่มีวงเงินไม่เกิน 5,000 บาท (ห้าพันบาท) ให้แนบเอกสารใบเสร็จรับเงินหรือใบสำคัญรับเงินไว้กับรายงานการจ่ายเงินดังกล่าวด้วยกรณีที่มีเงินเหลือจากการดำเนินงาน ให้นำเงินที่เหลือส่งคืนกองทุนหลักประกันสุขภาพ</t>
  </si>
  <si>
    <t>ส่วนที่ 3</t>
  </si>
  <si>
    <t>หลักเกณฑ์การกำหนดค่าตอบแทนกรรมการ อนุกรรมการ คณะทำงาน หรือผู้ดำเนินงาน</t>
  </si>
  <si>
    <t>6. อัตราค่าใช้จ่ายในการเดินทาง ค่าตอบแทนของกรรมการ อนุกรรมการ และคณะทำงาน</t>
  </si>
  <si>
    <t>6.1 ค่าตอบแทนในการประชุมสำหรับกรรมการหรือที่ปรึกษา ไม่เกินครั้งละ 400บาทต่อคน เดือนหนึ่งไม่เกิน 800 บาท ค่าตอบแทนในการประชุมสำหรับอนุกรรมการ ไม่เกินครั้งละ 300 บาทต่อคน เดือนหนึ่งไม่เกิน 600 บาท และสำหรับคณะทำงาน ครั้งละไม่เกิน200 บาทต่อคน เดือนหนึ่งไม่เกิน 400 บาท</t>
  </si>
  <si>
    <t>6.2 ค่าใช้จ่ายในการเดินทาง ได้แก่ ค่าเบี้ยเลี้ยง ค่าที่พัก และค่าพาหนะเดินทางสำหรับกรรมการ ที่ปรึกษา อนุกรรมการหรือคณะทำงาน และเจ้าหน้าที่ของหน่วยงานรัฐ รวมทั้งพนักงานจ้างเหมา(ชั่วคราว)ของกองทุน ให้เบิกจ่ายได้ในอัตราไม่เกินระเบียบของทางราชการโดยอนุโลม</t>
  </si>
  <si>
    <t>6.3 วงเงินค่าใช้จ่ายและค่าตอบแทนตาม 6.1 และ 6.2 เมื่อรวมกับค่าใช้จ่ายอื่นเพื่อการบริหารหรือพัฒนางานของกองทุนหลักประกันสุขภาพ ต้องไม่เกินร้อยละ 15 ของเงินรายรับของกองทุนหลักประกันสุขภาพในปีงบประมาณนั้น</t>
  </si>
  <si>
    <t>7. อัตราค่าตอบแทนผู้ดำเนินงานตามแผนงาน โครงการ หรือกิจกรรม ที่ได้รับอนุมัติจากคณะกรรมการกองทุน</t>
  </si>
  <si>
    <t>7.1 ค่าตอบแทนสำหรับประชาชนหรือบุคคลที่ปฏิบัติงานตามแผนงาน โครงการหรือกิจกรรม หากเป็นการปฏิบัติงานที่มีความจำเป็นเพื่อให้บรรลุวัตถุประสงค์ ให้จ่ายได้ไม่เกินกว่าที่กำหนดในแผนงาน โครงการ หรือกิจกรรมที่ได้รับอนุมัติจากคณะกรรมการกองทุน นั้น</t>
  </si>
  <si>
    <t>.............................................................</t>
  </si>
  <si>
    <t>นายสุภาพ  ระวิพันธ์</t>
  </si>
  <si>
    <t>นายเจริญชาติ  แก้งคำ</t>
  </si>
  <si>
    <t>ครั้งที่</t>
  </si>
  <si>
    <t>1/2560</t>
  </si>
  <si>
    <t>เมื่อวันที่</t>
  </si>
  <si>
    <t>ได้รับค่าตอบแทนในการประชุมคณะกรรมการ</t>
  </si>
  <si>
    <t>จำนวนเงิน(บาท)</t>
  </si>
  <si>
    <t>อยู่บ้านเลขที่   .......   หมู่ที่  .....</t>
  </si>
  <si>
    <t xml:space="preserve">    ตำแหน่ง </t>
  </si>
  <si>
    <t xml:space="preserve">     หัวหน้าสำนักปลัด</t>
  </si>
  <si>
    <t>.........................................</t>
  </si>
  <si>
    <t>ผู้รับเงิน</t>
  </si>
  <si>
    <t>ได้รับเงินจาก  กองทุนหลักประกันสุขภาพองค์การบริหารส่วนตำบลโอโล  ที่อยู่   240  หมู่ที่  3  ตำบลโอโล</t>
  </si>
  <si>
    <t xml:space="preserve">          (ลงชื่อ )</t>
  </si>
  <si>
    <t>2/2560</t>
  </si>
  <si>
    <t>3/2560</t>
  </si>
  <si>
    <t>4/2560</t>
  </si>
  <si>
    <t>อยู่บ้านเลขที่   262   หมู่ที่  16</t>
  </si>
  <si>
    <t xml:space="preserve"> ตำบลบ้านแก้ง</t>
  </si>
  <si>
    <t xml:space="preserve"> ตำบล..............</t>
  </si>
  <si>
    <t xml:space="preserve"> อำเภอ......................  จังหวัด................... </t>
  </si>
  <si>
    <t xml:space="preserve"> อำเภอบ้านแท่น   จังหวัดชัยภูมิ </t>
  </si>
  <si>
    <t xml:space="preserve"> ตำบลสามสวน </t>
  </si>
  <si>
    <t>(สองร้อยบาทถ้วน)</t>
  </si>
  <si>
    <t>กองทุนหลักประกันสุขภาพองค์การบริหารส่วนตำบลโอโล</t>
  </si>
  <si>
    <t>ได้รับค่าตอบแทนในการประชุมคณะทำงานช่วยเหลือ</t>
  </si>
  <si>
    <t>เช็คสั่งจ่าย (ขีดคร่อม)หรือขีดผู้ถือ</t>
  </si>
  <si>
    <t xml:space="preserve">หนังสือนำส่งโครงการฯ   หมู่บ้าน(ต้องมี)  </t>
  </si>
  <si>
    <t>สำเนาบัตรประจำตัวผู้ขอรับการสนับสนุน  จำนวนหมู่บ้านละ  3  ท่าน(พร้อมรับรองความถูกต้อง)</t>
  </si>
  <si>
    <t>สำเนาสมุดบัญชีกองทุนหลักประกันฯของหมู่บ้าน  จำนวน 12  กลุ่ม  (พร้อมรับรองความถูกต้อง)</t>
  </si>
  <si>
    <t>สำเนาบันทึกการประชุมประชาคมหมู่บ้าน  ที่ขอรับการสนับสนุน(พร้อมรับรองความถูกต้องเอกสาร)</t>
  </si>
  <si>
    <t xml:space="preserve">บันทึกข้อตกลงของหมู่บ้าน (12 กลุ่มกับผู้สนับสนุนจัดทำ 2 ชุด) </t>
  </si>
  <si>
    <t>แผนงาน /โครงการที่จะดำเนิน  (แผนการดำเนินการฯตามงปม.ที่ขอหมู่บ้าน  18000*3+19000*5+20000*3+42000*1)</t>
  </si>
  <si>
    <t>โครงการที่ขอรับการสนับสนุน   (18000*3+19000*5+20000*3+42000*1+รพสต 8 โครงการ  +ค่าตอบแทนการปช. 1)</t>
  </si>
  <si>
    <t>ใบเบิกเงิน  (หมู่บ้าน จำนวน 12 +ค่าตอบแทน 1+  รพสต. 8 ใบเบิก)</t>
  </si>
  <si>
    <t>ใบเสร็จรับเงินของ รพสต.  จำนวน  8  ใบ(ตามจำนวนใบเบิกและเงินที่จ่ายแต่ละโครงการ  รพสต.เป็นคนออกให้)</t>
  </si>
  <si>
    <t>ใบสำคัญรับเงินที่หมู่บ้าน ต้องเซนต์  อย่างน้อย 3  คนตามรายชื่อบันทึกข้อตกลง(จัดทำไว้แล้ว  จำนวน 12 ใบ)</t>
  </si>
  <si>
    <t>ใบสำคัญรับเงินของกก.+คณทำงาน  จำนวน  18 ใบจัดทำไว้แล้ว(พร้อมแนบคำสั่งแต่งตั้ง+บันทึกรายงานการปช.+สำเนา บปจต.กก/คณทำงาน</t>
  </si>
  <si>
    <t>จัดทำหนังสือแจ้งให้มาลงนามบันทึกข้อตกลงในวันที่  21  มิ.ย.2560  เวลา  09.00 น.ทุกหมู่บ้าน+รพสต.</t>
  </si>
  <si>
    <t>จัดทำหนังสือเชิญประชุมคณะกก.  ในวันที่  21  มิย.2560  เวลา  09.00 น.(กก.14+คณะช่วยเหลือ 2)</t>
  </si>
  <si>
    <t>รพสต.</t>
  </si>
  <si>
    <t>จัดทำหนังสือให้มารับเช็คพร้อมให้รายงานผลการดำเนินงานในวันที่  22  มิ.ย.2560  เวลา  09.00  น.ณ สำนักงานกองทุนฯ</t>
  </si>
  <si>
    <t>แบบสรุปขอเบิกเงินทั้งหมด  (เลขที่ผู้เบิก /  ใบเบิก/   ชื่อโครงการ/ ชื่อบช./  เลขที่บช,/ รายชื่อผู้ขอรับ)</t>
  </si>
  <si>
    <t>รูปภาพ  ก่อนดำเนินการ 4-6  *ระหว่างดำเนินการ 4-6 ภาพ * หลังดำเนินการ 4-6 ภาพ</t>
  </si>
  <si>
    <t>สมุดคู่มือเบิกจ่ายเงิน</t>
  </si>
  <si>
    <t>การรายงาน สปสช. +ทถจว.+ติดประกาศ+ทุกไตรมาส พร้อมการลงระบบ</t>
  </si>
  <si>
    <t>4/2559</t>
  </si>
  <si>
    <t>ครั้งที่ 4/59</t>
  </si>
  <si>
    <t>28 ต.ค.59</t>
  </si>
  <si>
    <t>(สองพันบาทถ้วน)</t>
  </si>
  <si>
    <t>(หนึ่งพันบาทถ้วน)</t>
  </si>
  <si>
    <t>( แปดร้อยบาทถ้วน)</t>
  </si>
  <si>
    <t>นายประยูร  แนวโอโล</t>
  </si>
  <si>
    <t>(สามแสนแปดหมื่นหนึ่งพันแปดบาทถ้วน)</t>
  </si>
  <si>
    <t>วันที่  21  เดือน มิถุนายน พ.ศ.2560</t>
  </si>
  <si>
    <t xml:space="preserve">                (ลงชื่อ) ................................ ผู้รับเงิน </t>
  </si>
  <si>
    <t xml:space="preserve">                   (ลงชื่อ) ................................ ผู้รับเงิน </t>
  </si>
  <si>
    <t>........</t>
  </si>
  <si>
    <t>หมู่ที่    1</t>
  </si>
  <si>
    <t>หมู่ที่    2</t>
  </si>
  <si>
    <t>หมู่ที่    3</t>
  </si>
  <si>
    <t>หมู่ที่    4</t>
  </si>
  <si>
    <t>หมู่ที่    5</t>
  </si>
  <si>
    <t>หมู่ที่    6</t>
  </si>
  <si>
    <t>หมู่ที่    7</t>
  </si>
  <si>
    <t>หมู่ที่    8</t>
  </si>
  <si>
    <t>หมู่ที่    9</t>
  </si>
  <si>
    <t>หมู่ที่    10</t>
  </si>
  <si>
    <t>หมู่ที่    11</t>
  </si>
  <si>
    <t>หมู่ที่    12</t>
  </si>
  <si>
    <t>รพสต.โอโล</t>
  </si>
  <si>
    <t>น.ส.หทัยชนก ปกคุ้ม</t>
  </si>
  <si>
    <t>20 มิ.ย.60</t>
  </si>
  <si>
    <t>เบอร์โทรศัพท์</t>
  </si>
  <si>
    <t>10. นางสมควร  ท้าวน้อย</t>
  </si>
  <si>
    <t>ผู้เบิกเงิน</t>
  </si>
  <si>
    <t>ดอกเบี้ย</t>
  </si>
  <si>
    <t>ในระบบ</t>
  </si>
  <si>
    <t>งปม.ที่ตั้ง</t>
  </si>
  <si>
    <t>งปม.พ.ศ.2560</t>
  </si>
  <si>
    <t>ระบบหลักประกันสุขภาพองค์การบริหารส่วนตำบลโอโล</t>
  </si>
  <si>
    <t>2. บัญชีเลขที่</t>
  </si>
  <si>
    <t>กองทุนหลักประกันสุขภาพองค์การบริหารส่วนตำบลโอโล(เพื่อดูแล ผู้สูงอายุที่มีภาวะพึ่งพิง)</t>
  </si>
  <si>
    <t xml:space="preserve">1. ชื่อบัญชี  </t>
  </si>
  <si>
    <r>
      <t>๒.</t>
    </r>
    <r>
      <rPr>
        <sz val="16"/>
        <color indexed="8"/>
        <rFont val="Angsana New"/>
        <family val="1"/>
      </rPr>
      <t xml:space="preserve">  แจ้งผู้มีอำนาจเบิกจ่ายเงิน  จำนวน  ๓  คน  มาลงนามเพื่อขอรับงบประมาณของ</t>
    </r>
  </si>
  <si>
    <r>
      <t>โรงพยาบาลส่งเสริมสุขภาพตำบลโอโล</t>
    </r>
    <r>
      <rPr>
        <sz val="16"/>
        <color indexed="8"/>
        <rFont val="Angsana New"/>
        <family val="1"/>
      </rPr>
      <t xml:space="preserve">  ดังนี้</t>
    </r>
  </si>
  <si>
    <t>โครงการเฝ้าระวัง ป้องกันและควบคุมโรคติดต่อในเด็กปฐมวัย ศพด.วัดบริบูรณ์</t>
  </si>
  <si>
    <t>โครงการเฝ้าระวัง ป้องกันและควบคุมโรคติดต่อในเด็กปฐมวัย ศพด.วัดธาตุ</t>
  </si>
  <si>
    <t>นางหทัยรัตน์  พิกุล</t>
  </si>
  <si>
    <t>นางจีรนันท์  พูนพันธ์</t>
  </si>
  <si>
    <t>นางสาวรัตนา  น้อมสุระ</t>
  </si>
  <si>
    <t>นางรัชนี  บุตตะเขียว</t>
  </si>
  <si>
    <t>นางสุภาวดีมาตรสงคราม</t>
  </si>
  <si>
    <t>ศูนย์พัฒนาเด็กเล็ก บ้านหนองแวง</t>
  </si>
  <si>
    <t>เดือน กรกฏาคม  พ.ศ.2560</t>
  </si>
  <si>
    <t>ศูนย์พัฒนาเด็กเล็ก ห้วยพลวง</t>
  </si>
  <si>
    <t>ศูนย์พัฒนาเด็กเล็ก โนนดินจี่</t>
  </si>
  <si>
    <t>ศูนย์พัฒนาเด็กเล็ก วัดบริบูรณ์</t>
  </si>
  <si>
    <t>ศูนย์พัฒนาเด็กเล็ก วัดธาตุ</t>
  </si>
  <si>
    <t>กรกฎาคมพ.ศ.2560</t>
  </si>
  <si>
    <t>ก.ค.</t>
  </si>
  <si>
    <t>ศูนย์พัฒนาเด็กเล็กวัดบริบูรณ์</t>
  </si>
  <si>
    <t>ศูนย์พัฒนาเด็กเล็กบ้านหนองแวง</t>
  </si>
  <si>
    <t>ศูนย์พัฒนาเด็กเล็กบ้านห้วยพลวง</t>
  </si>
  <si>
    <t>ศูนย์พัฒนาเด็กเล็กบ้านโนนดินจี่</t>
  </si>
  <si>
    <t>ศูนย์พัฒนาเด็กเล็กวัดธาตุ</t>
  </si>
  <si>
    <t>ชื่อบัญชีพัฒนาเด็กเล็ก</t>
  </si>
  <si>
    <t>ศพด.บ้านหนองแวง</t>
  </si>
  <si>
    <t>212-2-27179-3</t>
  </si>
  <si>
    <t>ศพด.บ้านห้วยพลวง</t>
  </si>
  <si>
    <t>212-2-27180-8</t>
  </si>
  <si>
    <t>ศพด.บ้านโนนดินจี่</t>
  </si>
  <si>
    <t>212-2-27181-6</t>
  </si>
  <si>
    <t>ศพด.วัดบริบูรณ์</t>
  </si>
  <si>
    <t>212-2-27106-0</t>
  </si>
  <si>
    <t>ศพด.วัดธาตุ</t>
  </si>
  <si>
    <t>212-2-27105-2</t>
  </si>
  <si>
    <t xml:space="preserve">           องค์การบริหารส่วนตำบลโอโล อำเภอภูเขียว จังหวัดชัยภูมิ</t>
  </si>
  <si>
    <r>
      <t>โครงการ</t>
    </r>
    <r>
      <rPr>
        <sz val="16"/>
        <color indexed="8"/>
        <rFont val="Angsana New"/>
        <family val="1"/>
      </rPr>
      <t>สุขภาพดี วิถีชุมชน  บ้านโอโล  หมู่ที่ 1</t>
    </r>
  </si>
  <si>
    <r>
      <t>กองทุนหลักประกันสุขภาพตำบลโอโล  บ้านโอโล  หมู่ที่ 1</t>
    </r>
    <r>
      <rPr>
        <sz val="16"/>
        <color indexed="8"/>
        <rFont val="Angsana New"/>
        <family val="1"/>
      </rPr>
      <t xml:space="preserve">  </t>
    </r>
  </si>
  <si>
    <r>
      <t>โครงการคัดกรองและค้นหาภาวะเสี่ยงของกลุ่มโรคเรื้อรัง บ้านโนนตุ่น หมู่ที่ 2</t>
    </r>
    <r>
      <rPr>
        <sz val="16"/>
        <color indexed="8"/>
        <rFont val="Angsana New"/>
        <family val="1"/>
      </rPr>
      <t xml:space="preserve"> </t>
    </r>
  </si>
  <si>
    <r>
      <t>กองทุนหลักประกันสุขภาพตำบลโอโล  บ้านโนนตุ่น  หมู่ที่ 2</t>
    </r>
    <r>
      <rPr>
        <sz val="16"/>
        <color indexed="8"/>
        <rFont val="Angsana New"/>
        <family val="1"/>
      </rPr>
      <t xml:space="preserve"> </t>
    </r>
  </si>
  <si>
    <r>
      <rPr>
        <sz val="16"/>
        <color indexed="8"/>
        <rFont val="Angsana New"/>
        <family val="1"/>
      </rPr>
      <t>020059919328</t>
    </r>
  </si>
  <si>
    <r>
      <t>โครงการขยับกายวันละนิด จิตแจ่มใส (โครงการต่อเนื่อง)  บ้านค้าว หมู่ที่ 3,13</t>
    </r>
    <r>
      <rPr>
        <sz val="16"/>
        <color indexed="8"/>
        <rFont val="Angsana New"/>
        <family val="1"/>
      </rPr>
      <t xml:space="preserve"> </t>
    </r>
  </si>
  <si>
    <r>
      <t xml:space="preserve"> กองทุนหลักประกันสุขภาพตำบลโอโล  บ้านค้าว  หมู่ที่ 3,13</t>
    </r>
    <r>
      <rPr>
        <sz val="16"/>
        <color indexed="8"/>
        <rFont val="Angsana New"/>
        <family val="1"/>
      </rPr>
      <t xml:space="preserve"> </t>
    </r>
  </si>
  <si>
    <r>
      <t>0</t>
    </r>
    <r>
      <rPr>
        <sz val="16"/>
        <color indexed="8"/>
        <rFont val="Angsana New"/>
        <family val="1"/>
      </rPr>
      <t>20059094374</t>
    </r>
  </si>
  <si>
    <r>
      <t>โครงการ</t>
    </r>
    <r>
      <rPr>
        <sz val="16"/>
        <color indexed="8"/>
        <rFont val="Angsana New"/>
        <family val="1"/>
      </rPr>
      <t xml:space="preserve"> ขยับกายวันละนิดชีวิตแจ่มใส ใส่ใจสุขภาพ หมู่ที่ 4  บ้านนกเขาทอง </t>
    </r>
  </si>
  <si>
    <r>
      <t>กองทุนหลักประกันสุขภาพตำบลโอโล  บ้านนกเขาทอง  หมู่ที่ 4</t>
    </r>
    <r>
      <rPr>
        <sz val="16"/>
        <color indexed="8"/>
        <rFont val="Angsana New"/>
        <family val="1"/>
      </rPr>
      <t xml:space="preserve"> </t>
    </r>
  </si>
  <si>
    <r>
      <t>0</t>
    </r>
    <r>
      <rPr>
        <sz val="16"/>
        <color indexed="8"/>
        <rFont val="Angsana New"/>
        <family val="1"/>
      </rPr>
      <t>20058762091</t>
    </r>
  </si>
  <si>
    <r>
      <rPr>
        <sz val="16"/>
        <color indexed="8"/>
        <rFont val="Angsana New"/>
        <family val="1"/>
      </rPr>
      <t xml:space="preserve">โครงการสุขภาพดีวิถีชุมชน  บ้านโนนดินจี่  หมู่ที่ 5 </t>
    </r>
  </si>
  <si>
    <r>
      <t>กองทุนหลักประกันสุขภาพตำบลโอโล  บ้านโนนดินจี่  หมู่ที่ 5</t>
    </r>
    <r>
      <rPr>
        <sz val="16"/>
        <color indexed="8"/>
        <rFont val="Angsana New"/>
        <family val="1"/>
      </rPr>
      <t xml:space="preserve"> </t>
    </r>
  </si>
  <si>
    <r>
      <t>กองทุนหลักประกันสุขภาพตำบลโอโล  บ้านหนองตาไก้  หมู่ที่ 6</t>
    </r>
    <r>
      <rPr>
        <sz val="16"/>
        <color indexed="8"/>
        <rFont val="Angsana New"/>
        <family val="1"/>
      </rPr>
      <t xml:space="preserve"> </t>
    </r>
  </si>
  <si>
    <r>
      <t>0</t>
    </r>
    <r>
      <rPr>
        <sz val="16"/>
        <color indexed="8"/>
        <rFont val="Angsana New"/>
        <family val="1"/>
      </rPr>
      <t>20058937575</t>
    </r>
  </si>
  <si>
    <r>
      <t>กองทุนหลักประกันสุขภาพตำบลโอโล  บ้านห้วยพลวง  หมู่ที่ 7</t>
    </r>
    <r>
      <rPr>
        <sz val="16"/>
        <color indexed="8"/>
        <rFont val="Angsana New"/>
        <family val="1"/>
      </rPr>
      <t xml:space="preserve"> </t>
    </r>
  </si>
  <si>
    <r>
      <t>0</t>
    </r>
    <r>
      <rPr>
        <sz val="16"/>
        <color indexed="8"/>
        <rFont val="Angsana New"/>
        <family val="1"/>
      </rPr>
      <t>20058546540</t>
    </r>
  </si>
  <si>
    <r>
      <t>โครงการ</t>
    </r>
    <r>
      <rPr>
        <sz val="16"/>
        <color indexed="8"/>
        <rFont val="Angsana New"/>
        <family val="1"/>
      </rPr>
      <t>ประชาชนปลอดภัยจากสารเคมี  บ้านหนองแวง  หมู่ที่ 8</t>
    </r>
  </si>
  <si>
    <r>
      <t xml:space="preserve"> </t>
    </r>
    <r>
      <rPr>
        <sz val="16"/>
        <color indexed="8"/>
        <rFont val="Angsana New"/>
        <family val="1"/>
      </rPr>
      <t xml:space="preserve">โครงการ คัดกรองและค้นหาภาวะเสี่ยงโรคเรื้อรัง บ้านหนองแวง บ้านหนองแวง </t>
    </r>
  </si>
  <si>
    <r>
      <rPr>
        <sz val="16"/>
        <color indexed="8"/>
        <rFont val="Angsana New"/>
        <family val="1"/>
      </rPr>
      <t>โครงการ คัดกรองและค้นหาภาวะเสี่ยงโรคเรื้อรัง   บ้านโอโล หมู่ที่ 10</t>
    </r>
  </si>
  <si>
    <r>
      <rPr>
        <sz val="16"/>
        <color indexed="8"/>
        <rFont val="Angsana New"/>
        <family val="1"/>
      </rPr>
      <t>โครงการหมู่บ้านน่ามองปลอดลูกน้ำยุงลาย   บ้านโอโล หมู่ที่ 11   .</t>
    </r>
  </si>
  <si>
    <r>
      <rPr>
        <sz val="16"/>
        <color indexed="8"/>
        <rFont val="Angsana New"/>
        <family val="1"/>
      </rPr>
      <t>โครงการส่งเสริมสุขภาพผู้สูงวัย  บ้านโนนดินจี่ หมู่ที่ 12</t>
    </r>
  </si>
  <si>
    <r>
      <t>กองทุนหลักประกันสุขภาพตำบลโอโล  บ้านโนนดินจี่  หมู่ที่ 12</t>
    </r>
    <r>
      <rPr>
        <sz val="16"/>
        <color indexed="8"/>
        <rFont val="Angsana New"/>
        <family val="1"/>
      </rPr>
      <t xml:space="preserve"> </t>
    </r>
  </si>
  <si>
    <t>1. ศูนย์พัฒนาเด็กเล็กบ้านหนองแวง  ประกอบด้วย</t>
  </si>
  <si>
    <t>2. ศูนย์พัฒนาเด็กเล็กบ้านโนนดินจี่  ประกอบด้วย</t>
  </si>
  <si>
    <t xml:space="preserve">ตำแหน่ง ครู    </t>
  </si>
  <si>
    <t>3. ศูนย์พัฒนาเด็กเล็กวัดบริบูรณ์  ประกอบด้วย</t>
  </si>
  <si>
    <t>4. ศูนย์พัฒนาเด็กเล็กวัดธาตุ  ประกอบด้วย</t>
  </si>
  <si>
    <t>ตำแหน่ง  ผู้ดูแลเด็ก</t>
  </si>
  <si>
    <t>นางกรคณา สวัสดิ์ชาติ</t>
  </si>
  <si>
    <t>นางจุฑารัตน์  หนุนวงศ์</t>
  </si>
  <si>
    <t>นางสาวณัฐชา  เศษโคกสูง</t>
  </si>
  <si>
    <t>นางปัทมา  รุ่งฤดีชัยมงคล</t>
  </si>
  <si>
    <t>นางสาวศิริญา  นิลภูผา</t>
  </si>
  <si>
    <t>นางจริยาวดี  เส่งมูล</t>
  </si>
  <si>
    <t>นางสุภาวดี  มาตรสงคราม</t>
  </si>
  <si>
    <t>นางรัชนี  บุตตเขียว</t>
  </si>
  <si>
    <t>นางจีระนันท์  พูนพันธ์</t>
  </si>
  <si>
    <t xml:space="preserve">นางสาวรัตนา  น้อมสุระ </t>
  </si>
  <si>
    <t>นายพชร  เจ้าทรัพย์</t>
  </si>
  <si>
    <t xml:space="preserve">นางรัตนา  อังคณิตย์ </t>
  </si>
  <si>
    <t>นางนันทิยา  กันทอง</t>
  </si>
  <si>
    <t xml:space="preserve">นายปานทอง  อังคณิตย์ </t>
  </si>
  <si>
    <t>หนองแวง</t>
  </si>
  <si>
    <t>ห้วยพลวง</t>
  </si>
  <si>
    <t>โนนดินจี่</t>
  </si>
  <si>
    <t>เนรมิต</t>
  </si>
  <si>
    <t>ผู้สูงอายุ  พิการ</t>
  </si>
  <si>
    <t>วัดบริบูรณ์</t>
  </si>
  <si>
    <t>วัดธาตุ</t>
  </si>
  <si>
    <t>ส่งเสริมและพัฒนาศักยภาพเด็กปฐมวัยโรงเรียนบ้านห้วยพลวง</t>
  </si>
  <si>
    <t>โรงเรียนบ้านห้วยพลวง</t>
  </si>
  <si>
    <t>โรงเรียนบ้านโนนดินจี่</t>
  </si>
  <si>
    <t>โรงเรียนเนรมิต</t>
  </si>
  <si>
    <t>(เก้าหมื่นสี่พันบาทถ้วน)</t>
  </si>
  <si>
    <t>(เจ็ดพันบาทถ้วน)</t>
  </si>
  <si>
    <t>ชมรมกำนันผู้ใหญ่บ้านตำบลโอโล</t>
  </si>
  <si>
    <t>หน้าที่  1/2</t>
  </si>
  <si>
    <t>2. ศูนย์พัฒนาเด็กเล็กบ้านห้วยพลวงประกอบด้วย</t>
  </si>
  <si>
    <t>ค่าตอบแทนการประชุม</t>
  </si>
  <si>
    <t>ผู้สูงอายุ</t>
  </si>
  <si>
    <t>หน้าที่  2/2</t>
  </si>
  <si>
    <t>14.7.60</t>
  </si>
  <si>
    <t>(หนึ่งแสนเก้าหมื่นหนึ่งพันบาทถ้วน)</t>
  </si>
  <si>
    <t xml:space="preserve"> บันทึกรายงานการประชุมคณะกรรมการฯและคณะช่วยเหลือการทำงาน</t>
  </si>
  <si>
    <t>ครั้งที่    5/2559</t>
  </si>
  <si>
    <t>เมื่อวันที่  28  เดือน ตุลาคม  พ.ศ.2559  เวลา  09.00 น.</t>
  </si>
  <si>
    <t>เมื่อวันที่  28  เดือน  เมษายน  พ.ศ.2560  เวลา  09.00 น.</t>
  </si>
  <si>
    <t>เมื่อวันที่  20  เดือนมิถุนายน  พ.ศ.2560  เวลา  09.00 น.</t>
  </si>
  <si>
    <t>นางสาวปทุมพร  นาสูงเนิน</t>
  </si>
  <si>
    <t>ครั้งที่    5/2560</t>
  </si>
  <si>
    <t>เมื่อวันที่  14  เดือน กรกฎาคม  พ.ศ.2560  เวลา  09.00 น.</t>
  </si>
  <si>
    <t>น.ส.กัลยากร  นิสัยตรง</t>
  </si>
  <si>
    <t>น.ส.ปพิชญา  เสมาสูงเนิน</t>
  </si>
  <si>
    <t>ครั้งที่    6/2560</t>
  </si>
  <si>
    <t>เมื่อวันที่  .......  เดือน สิงหาคม  พ.ศ.2560  เวลา  09.00 น.</t>
  </si>
  <si>
    <t>ครั้งที่    7/2560</t>
  </si>
  <si>
    <t>เมื่อวันที่  .....  เดือน ......................  พ.ศ.2560  เวลา  09.00 น.</t>
  </si>
  <si>
    <t>ครั้งที่    ....../2560</t>
  </si>
  <si>
    <t>ครั้งที่   ....../2560</t>
  </si>
  <si>
    <t>ครั้งที่    ......./2560</t>
  </si>
  <si>
    <t>ครั้งที่    ..../2560</t>
  </si>
  <si>
    <t>เมื่อวันที่  ......  เดือน ....................  พ.ศ.2560  เวลา  09.00 น.</t>
  </si>
  <si>
    <t>เดือน กรกฎาคม  พ.ศ.2560</t>
  </si>
  <si>
    <t>5/2560</t>
  </si>
  <si>
    <t>14 ก.ค.2560</t>
  </si>
  <si>
    <t>(สี่ร้อยบาทถ้วน)</t>
  </si>
  <si>
    <t xml:space="preserve"> ตำบล..........</t>
  </si>
  <si>
    <t>โครงการเฝ้าระวัง ป้องกันและควบคุมโรคติดต่อในเด็กปฐมวัย ศพด.บ้านหนองแวง</t>
  </si>
  <si>
    <t>โครงการเฝ้าระวัง ป้องกันและควบคุมโรคติดต่อในเด็กปฐมวัย ศพด.บ้านห้วยพลวง</t>
  </si>
  <si>
    <t>โครงการเฝ้าระวัง ป้องกันและควบคุมโรคติดต่อในเด็กปฐมวัย ศพด.บ้านโนนดินจี่</t>
  </si>
  <si>
    <t>รร.</t>
  </si>
  <si>
    <t>นางกรคณา  สวัสดิ์ชาติ</t>
  </si>
  <si>
    <t>โครงการเฝ้าระวัง ป้องกันและควบคุมโรคติดต่อในเด็กปฐมวัย ศพด.ห้วยพลวง</t>
  </si>
  <si>
    <t>ศูนย์พัฒนาเด็กเล็กห้วยพลวง</t>
  </si>
  <si>
    <t>โครงการเฝ้าระวัง ป้องกันและควบคุมโรคติดต่อในเด็กปฐมวัย ศพด.โนนดินจี่</t>
  </si>
  <si>
    <t>ศูนย์พัฒนาเด็กเล็กโนนดินจี่</t>
  </si>
  <si>
    <t>นางสาวจุฑารัตน์  หนุนวงศ์</t>
  </si>
  <si>
    <t>รวม</t>
  </si>
  <si>
    <t>ชื่อโรงเรียน</t>
  </si>
  <si>
    <t xml:space="preserve"> หลักการปฐมพยาบาลเบื้องต้นในโรงเรียน                       </t>
  </si>
  <si>
    <t>เงินอุดหนุนนักเรียนยากจน ร.ร.เนรมิตศึกษา</t>
  </si>
  <si>
    <t xml:space="preserve">นายสิทธิศักดิ์  ไววิชา  </t>
  </si>
  <si>
    <t>นางปาริสา  ผ่องพันธุ์งาม</t>
  </si>
  <si>
    <t>นายเด่นชวาล  บุญเกื้อ</t>
  </si>
  <si>
    <t xml:space="preserve">ส่งเสริมการออกกำลังกายและเล่นกีฬาในโรงเรียน                       </t>
  </si>
  <si>
    <t>เงินอุดหนุนอื่นร.ร.บ้านหนองแวง</t>
  </si>
  <si>
    <t>นายบรรพจน์  กาญจนสีมา</t>
  </si>
  <si>
    <t>นางสมหมาย  ลาภทวี</t>
  </si>
  <si>
    <t xml:space="preserve">นางพนิดา  เครือผักปัง  </t>
  </si>
  <si>
    <t>เงินอุดหนุนอื่นร.ร.บ้านห้วยพลวง</t>
  </si>
  <si>
    <t xml:space="preserve">นางนันทิยา  กันทอง </t>
  </si>
  <si>
    <t>ฟ.ฟันยิ้มสวย โรงเรียนบ้านโนนดินจี่  ประจำปีงบประมาณ  พ.ศ.2560</t>
  </si>
  <si>
    <t>นายวานิช  นนทคำจันทร์</t>
  </si>
  <si>
    <t>นางอุทิศ  แวงดงบัง</t>
  </si>
  <si>
    <t>นางเบญจภรณ์  นนทะโส</t>
  </si>
  <si>
    <t>ชื่อบัญชีหมู่บ้าน / รพสต. /รร./ศพด.ที่กองทุนจะโอนเงินเข้า</t>
  </si>
  <si>
    <t>020-0-4358350-8</t>
  </si>
  <si>
    <t>กองทุนหลักประกันสุขภาพตำบลโอโล ชมรมกำนันผู้ใหญ่บ้าน</t>
  </si>
  <si>
    <t>รายได้สถานศึกษา</t>
  </si>
  <si>
    <t>265-0-36772-6</t>
  </si>
  <si>
    <t>265-0-44074-7</t>
  </si>
  <si>
    <t>265-0-46753-4</t>
  </si>
  <si>
    <t>265-0-41938-6</t>
  </si>
  <si>
    <t>--------------------------------</t>
  </si>
  <si>
    <t>นายบูรณโชค  บำรุงกิจ</t>
  </si>
  <si>
    <t>พร้อมด้วยผู้รับผิดชอบโครงการ อีกจำนวน  3 ท่าน</t>
  </si>
  <si>
    <t>สรุป  การจัดทำโครงการฯขอรับการสนับสนุนงบประมาณจากกองหลักประกันสุขภาพองค์การบริหารส่วนตำบลโอโล  ประจำปี งบประมาณ พ.ศ.2560</t>
  </si>
  <si>
    <t>บ้าน /รร./ศพด./รพ.</t>
  </si>
  <si>
    <t>ชื่อโครงการ / แผนงาน</t>
  </si>
  <si>
    <t>จำนวนเงิน(บ)</t>
  </si>
  <si>
    <t>รวมเป็นเงิน(บ)</t>
  </si>
  <si>
    <t>บ้านโอโล</t>
  </si>
  <si>
    <t>บ้านโนนตุ่น</t>
  </si>
  <si>
    <t>บ้านค้าว</t>
  </si>
  <si>
    <t>บ้านนกเขาทอง</t>
  </si>
  <si>
    <t>บ้านโนนดินจี่</t>
  </si>
  <si>
    <t>บ้านหนองตะไก้</t>
  </si>
  <si>
    <t>บ้านห้วยพลวง</t>
  </si>
  <si>
    <t>บ้านหนองแวง</t>
  </si>
  <si>
    <t>รร.บ้านหนองแวง</t>
  </si>
  <si>
    <t>รร.บ้านห้วยพลวง</t>
  </si>
  <si>
    <t>รร.บ้านโนนดินจี่</t>
  </si>
  <si>
    <t>รร.เนรมิต</t>
  </si>
  <si>
    <t>รวมด้านที่  2</t>
  </si>
  <si>
    <t>รวมด้านที่  1</t>
  </si>
  <si>
    <t>ศพด.หนองแวง</t>
  </si>
  <si>
    <t>ศพด.ห้วยพลวง</t>
  </si>
  <si>
    <t>ศพด.โนนดินจี่</t>
  </si>
  <si>
    <t>ชมรมกำนัน ผญบ.</t>
  </si>
  <si>
    <t>รวมด้านที่  3</t>
  </si>
  <si>
    <t>คณะกรรมการ</t>
  </si>
  <si>
    <t>ค่าตอบแทนการประชุมคณะกรรมการฯ ค่าวัสดุ สนง.      ด้านที่  4</t>
  </si>
  <si>
    <t>การป้องกันและแก้ไขกรณีเกิดโรคระบาดทางด้านสาธารณสุข  ด้านที่  5</t>
  </si>
  <si>
    <t>รวมเป็นเงินทั้งหมด(บาท)</t>
  </si>
  <si>
    <t>การบริหารจัดการเช่น  ค่าตอบแทนการประชุมของคณะกรรมการฯ  ค่าเดินทางวัสดุต่างๆ</t>
  </si>
  <si>
    <t>การป้องกันและแก้ไขกรณีเกิดโรคระบาดหรือภัยพิบัติด้านสาธารณสุข</t>
  </si>
  <si>
    <t>เงินอุดหนุนอื่นโรงเรียนบ้านห้วยพลวง</t>
  </si>
  <si>
    <t>เงินอุดหนุนนักเรียนยากจน(ร.ร.เนรมิตศึกษา)</t>
  </si>
  <si>
    <t>ส่งเสริมกิจกรรมสร้างเสริมสุขภาพ การป้องกันโรค การฟื้นฟูฯ</t>
  </si>
  <si>
    <t>ข้าพเจ้านายวีรพล  ภิญโญยาง  ตำแหน่ง หัวหน้าสำนักปลัด  ทำหน้าที่รองหัวหน้าคณะทำงานช่วย</t>
  </si>
  <si>
    <t>เหลือกองทุนหลักประกันสุขภาพฯ  ขอรับรองว่าได้จ่ายเงินสนับสนุน</t>
  </si>
  <si>
    <t>ตามโครงการ</t>
  </si>
  <si>
    <t>เพื่อเข้าบัญชีชื่อ</t>
  </si>
  <si>
    <t xml:space="preserve">           (นายวีรพล  ภิญโญยาง)</t>
  </si>
  <si>
    <t>(ลงชื่อ)......................................ผู้จ่ายเงิน</t>
  </si>
  <si>
    <t xml:space="preserve">       หัวหน้าสำนักปลัด  ทำหน้าที่รองหัวหน้าคณะทำงานฯ</t>
  </si>
  <si>
    <t>ตรวจถูกต้อง</t>
  </si>
  <si>
    <t xml:space="preserve">      (ลงชื่อ)...................................</t>
  </si>
  <si>
    <t xml:space="preserve">                 (นายเจริญชาติ  แก้งคำ)</t>
  </si>
  <si>
    <t>ปลัด อบต.  ทำหน้าที่เลขานุการกองทุนฯ</t>
  </si>
  <si>
    <t>รับรองถูกต้อง</t>
  </si>
  <si>
    <t xml:space="preserve">        (ลงชื่อ).........................................</t>
  </si>
  <si>
    <t>นายก อบต.  ทำหน้าที่ประธานกองทุนหลักประกันฯ</t>
  </si>
  <si>
    <t>……………………..</t>
  </si>
  <si>
    <t>ฟ.ฟันยิ้มสวย โรงเรียนบ้านโนนดินจี่ ประจำปีงบประมาณ พ.ศ.2560</t>
  </si>
  <si>
    <t>ค่าตอบแทนในการประชุมสำหรับกก./คณะช่วยเหลือการทำงาน  ครั้งที่  6/2560</t>
  </si>
  <si>
    <t>เดือน สิงหาคม  พ.ศ.2560</t>
  </si>
  <si>
    <t xml:space="preserve">บาท นั้น  </t>
  </si>
  <si>
    <t>(เจ็ดพันสี่ร้อยบาทถ้วน)</t>
  </si>
  <si>
    <t>ส.ค.</t>
  </si>
  <si>
    <t>ค่าตอบ</t>
  </si>
  <si>
    <t>แทน</t>
  </si>
  <si>
    <t>เดือน สิงหาคาคม  พ.ศ.2560</t>
  </si>
  <si>
    <t>6/2560</t>
  </si>
  <si>
    <t>30 ส.ค.2560</t>
  </si>
  <si>
    <t>นายอนุ  กิ่งแฝง</t>
  </si>
  <si>
    <t>นายธนากร  สินทวี</t>
  </si>
  <si>
    <t>อยู่บ้านเลขที่  .....   หมู่ที่  .....</t>
  </si>
  <si>
    <t>เดือน กันยายน  2560</t>
  </si>
  <si>
    <t>(หกพันหนึ่งร้อยบาทถ้วน)</t>
  </si>
  <si>
    <t>(แปดพันสองร้อยบาทถ้วน)</t>
  </si>
  <si>
    <t>ก.ย.</t>
  </si>
  <si>
    <t>นายจิรายุทธ์  เที่ยงสันเทียะ</t>
  </si>
  <si>
    <t>24323681</t>
  </si>
  <si>
    <t>โครงการเพื่อจัดบริการดูแลระยะยาวด้านสาธารณสุขสำหรับผู้สูงอายุที่มีภาวะพึ่งพิง</t>
  </si>
  <si>
    <t>เดือน กันยายน  พ.ศ.2560</t>
  </si>
  <si>
    <t>(สี่หมื่นห้าพันบาทถ้วน)</t>
  </si>
  <si>
    <t>หน้าที่  1/1</t>
  </si>
  <si>
    <t>อื่นๆ</t>
  </si>
  <si>
    <t>ยอดคงเหลือปี 2559</t>
  </si>
  <si>
    <t>อบต.สมทบ</t>
  </si>
  <si>
    <t>หลักประกัน โอนมา 361530/45</t>
  </si>
  <si>
    <t>ดอกเบี้ย+422.97+810.53</t>
  </si>
  <si>
    <t>2+3+4</t>
  </si>
  <si>
    <t>1+2+3+4</t>
  </si>
  <si>
    <t>ด้านที่</t>
  </si>
  <si>
    <t>คิดเป็น%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</si>
</sst>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_-* #,##0.000_-;\-* #,##0.000_-;_-* &quot;-&quot;??_-;_-@_-"/>
    <numFmt numFmtId="189" formatCode="_-* #,##0.0_-;\-* #,##0.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_-* #,##0_-;\-* #,##0_-;_-* &quot;-&quot;??_-;_-@_-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Calibri"/>
      <family val="2"/>
    </font>
    <font>
      <sz val="16"/>
      <name val="Angsana New"/>
      <family val="1"/>
    </font>
    <font>
      <b/>
      <sz val="16"/>
      <name val="Angsana New"/>
      <family val="1"/>
    </font>
    <font>
      <sz val="14"/>
      <name val="Cordia New"/>
      <family val="2"/>
    </font>
    <font>
      <b/>
      <u val="single"/>
      <sz val="16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name val="AngsanaUPC"/>
      <family val="1"/>
    </font>
    <font>
      <sz val="11"/>
      <name val="Angsana New"/>
      <family val="1"/>
    </font>
    <font>
      <sz val="10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0"/>
      <color indexed="8"/>
      <name val="Angsana New"/>
      <family val="1"/>
    </font>
    <font>
      <b/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rgb="FF000000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sz val="10"/>
      <color theme="1"/>
      <name val="Angsana New"/>
      <family val="1"/>
    </font>
    <font>
      <b/>
      <sz val="10"/>
      <color theme="1"/>
      <name val="Angsana New"/>
      <family val="1"/>
    </font>
    <font>
      <b/>
      <sz val="14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dotted"/>
      <top style="hair"/>
      <bottom style="double"/>
    </border>
    <border>
      <left style="dotted"/>
      <right style="thin"/>
      <top style="hair"/>
      <bottom style="double"/>
    </border>
    <border>
      <left style="thin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dotted"/>
      <right style="thin"/>
      <top style="hair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6">
    <xf numFmtId="0" fontId="0" fillId="0" borderId="0" xfId="0" applyFont="1" applyAlignment="1">
      <alignment/>
    </xf>
    <xf numFmtId="0" fontId="54" fillId="0" borderId="0" xfId="0" applyFont="1" applyAlignment="1">
      <alignment/>
    </xf>
    <xf numFmtId="43" fontId="54" fillId="0" borderId="0" xfId="33" applyFont="1" applyAlignment="1">
      <alignment/>
    </xf>
    <xf numFmtId="43" fontId="54" fillId="0" borderId="0" xfId="33" applyFont="1" applyAlignment="1">
      <alignment horizontal="center"/>
    </xf>
    <xf numFmtId="43" fontId="54" fillId="0" borderId="0" xfId="33" applyFont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3" fontId="54" fillId="0" borderId="0" xfId="33" applyFont="1" applyFill="1" applyAlignment="1">
      <alignment/>
    </xf>
    <xf numFmtId="0" fontId="54" fillId="0" borderId="10" xfId="0" applyFont="1" applyFill="1" applyBorder="1" applyAlignment="1">
      <alignment horizontal="right"/>
    </xf>
    <xf numFmtId="0" fontId="54" fillId="0" borderId="11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43" fontId="54" fillId="0" borderId="0" xfId="0" applyNumberFormat="1" applyFont="1" applyFill="1" applyBorder="1" applyAlignment="1">
      <alignment/>
    </xf>
    <xf numFmtId="0" fontId="54" fillId="0" borderId="15" xfId="0" applyFont="1" applyFill="1" applyBorder="1" applyAlignment="1">
      <alignment horizontal="right"/>
    </xf>
    <xf numFmtId="0" fontId="54" fillId="0" borderId="16" xfId="0" applyFont="1" applyFill="1" applyBorder="1" applyAlignment="1">
      <alignment horizontal="center"/>
    </xf>
    <xf numFmtId="0" fontId="54" fillId="0" borderId="16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43" fontId="55" fillId="0" borderId="0" xfId="0" applyNumberFormat="1" applyFont="1" applyFill="1" applyBorder="1" applyAlignment="1">
      <alignment/>
    </xf>
    <xf numFmtId="0" fontId="54" fillId="0" borderId="11" xfId="0" applyFont="1" applyFill="1" applyBorder="1" applyAlignment="1">
      <alignment horizontal="right"/>
    </xf>
    <xf numFmtId="0" fontId="56" fillId="0" borderId="11" xfId="0" applyFont="1" applyFill="1" applyBorder="1" applyAlignment="1">
      <alignment/>
    </xf>
    <xf numFmtId="0" fontId="54" fillId="0" borderId="0" xfId="0" applyFont="1" applyFill="1" applyBorder="1" applyAlignment="1" quotePrefix="1">
      <alignment/>
    </xf>
    <xf numFmtId="0" fontId="54" fillId="0" borderId="0" xfId="0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54" fillId="0" borderId="13" xfId="0" applyFont="1" applyFill="1" applyBorder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 horizontal="right"/>
    </xf>
    <xf numFmtId="0" fontId="54" fillId="0" borderId="14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0" xfId="0" applyFont="1" applyBorder="1" applyAlignment="1">
      <alignment horizontal="right"/>
    </xf>
    <xf numFmtId="43" fontId="54" fillId="0" borderId="18" xfId="33" applyFont="1" applyBorder="1" applyAlignment="1">
      <alignment horizontal="center"/>
    </xf>
    <xf numFmtId="43" fontId="54" fillId="0" borderId="19" xfId="33" applyFont="1" applyBorder="1" applyAlignment="1">
      <alignment/>
    </xf>
    <xf numFmtId="43" fontId="54" fillId="0" borderId="20" xfId="33" applyFont="1" applyBorder="1" applyAlignment="1">
      <alignment/>
    </xf>
    <xf numFmtId="43" fontId="54" fillId="0" borderId="21" xfId="33" applyFont="1" applyBorder="1" applyAlignment="1">
      <alignment/>
    </xf>
    <xf numFmtId="43" fontId="54" fillId="0" borderId="11" xfId="33" applyFont="1" applyBorder="1" applyAlignment="1">
      <alignment/>
    </xf>
    <xf numFmtId="43" fontId="54" fillId="0" borderId="0" xfId="33" applyFont="1" applyBorder="1" applyAlignment="1">
      <alignment/>
    </xf>
    <xf numFmtId="43" fontId="54" fillId="0" borderId="22" xfId="33" applyFont="1" applyBorder="1" applyAlignment="1">
      <alignment/>
    </xf>
    <xf numFmtId="43" fontId="54" fillId="0" borderId="0" xfId="33" applyFont="1" applyFill="1" applyBorder="1" applyAlignment="1">
      <alignment horizontal="center"/>
    </xf>
    <xf numFmtId="43" fontId="54" fillId="0" borderId="16" xfId="33" applyFont="1" applyBorder="1" applyAlignment="1">
      <alignment/>
    </xf>
    <xf numFmtId="43" fontId="54" fillId="0" borderId="0" xfId="33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33" borderId="0" xfId="0" applyFont="1" applyFill="1" applyAlignment="1">
      <alignment/>
    </xf>
    <xf numFmtId="43" fontId="54" fillId="33" borderId="0" xfId="33" applyFont="1" applyFill="1" applyAlignment="1">
      <alignment/>
    </xf>
    <xf numFmtId="0" fontId="54" fillId="0" borderId="25" xfId="0" applyFont="1" applyBorder="1" applyAlignment="1">
      <alignment/>
    </xf>
    <xf numFmtId="43" fontId="54" fillId="0" borderId="25" xfId="33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16" xfId="0" applyFont="1" applyFill="1" applyBorder="1" applyAlignment="1">
      <alignment horizontal="right"/>
    </xf>
    <xf numFmtId="0" fontId="54" fillId="0" borderId="25" xfId="0" applyFont="1" applyBorder="1" applyAlignment="1" quotePrefix="1">
      <alignment/>
    </xf>
    <xf numFmtId="0" fontId="54" fillId="0" borderId="14" xfId="0" applyFont="1" applyBorder="1" applyAlignment="1" quotePrefix="1">
      <alignment horizontal="center"/>
    </xf>
    <xf numFmtId="0" fontId="54" fillId="0" borderId="19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13" xfId="0" applyFont="1" applyFill="1" applyBorder="1" applyAlignment="1">
      <alignment horizontal="left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43" fontId="0" fillId="0" borderId="0" xfId="33" applyFont="1" applyAlignment="1">
      <alignment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3" fontId="54" fillId="0" borderId="27" xfId="33" applyFont="1" applyBorder="1" applyAlignment="1">
      <alignment/>
    </xf>
    <xf numFmtId="0" fontId="54" fillId="0" borderId="27" xfId="0" applyFont="1" applyBorder="1" applyAlignment="1">
      <alignment/>
    </xf>
    <xf numFmtId="43" fontId="54" fillId="0" borderId="28" xfId="33" applyFont="1" applyBorder="1" applyAlignment="1">
      <alignment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43" fontId="54" fillId="0" borderId="27" xfId="33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43" fontId="54" fillId="0" borderId="28" xfId="33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43" fontId="54" fillId="0" borderId="29" xfId="33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33" xfId="0" applyFont="1" applyBorder="1" applyAlignment="1">
      <alignment/>
    </xf>
    <xf numFmtId="0" fontId="54" fillId="0" borderId="34" xfId="0" applyFont="1" applyBorder="1" applyAlignment="1">
      <alignment/>
    </xf>
    <xf numFmtId="0" fontId="54" fillId="0" borderId="35" xfId="0" applyFont="1" applyBorder="1" applyAlignment="1">
      <alignment/>
    </xf>
    <xf numFmtId="0" fontId="54" fillId="0" borderId="36" xfId="0" applyFont="1" applyBorder="1" applyAlignment="1">
      <alignment/>
    </xf>
    <xf numFmtId="0" fontId="54" fillId="0" borderId="37" xfId="0" applyFont="1" applyBorder="1" applyAlignment="1">
      <alignment/>
    </xf>
    <xf numFmtId="0" fontId="54" fillId="0" borderId="38" xfId="0" applyFont="1" applyBorder="1" applyAlignment="1">
      <alignment/>
    </xf>
    <xf numFmtId="0" fontId="54" fillId="0" borderId="0" xfId="0" applyFont="1" applyFill="1" applyAlignment="1">
      <alignment horizontal="left"/>
    </xf>
    <xf numFmtId="0" fontId="54" fillId="0" borderId="27" xfId="0" applyFont="1" applyBorder="1" applyAlignment="1" quotePrefix="1">
      <alignment/>
    </xf>
    <xf numFmtId="0" fontId="54" fillId="0" borderId="11" xfId="0" applyFont="1" applyBorder="1" applyAlignment="1">
      <alignment horizontal="center"/>
    </xf>
    <xf numFmtId="0" fontId="54" fillId="0" borderId="28" xfId="0" applyFont="1" applyBorder="1" applyAlignment="1" quotePrefix="1">
      <alignment/>
    </xf>
    <xf numFmtId="43" fontId="55" fillId="0" borderId="0" xfId="33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10" xfId="40" applyFont="1" applyBorder="1">
      <alignment/>
      <protection/>
    </xf>
    <xf numFmtId="0" fontId="5" fillId="0" borderId="13" xfId="40" applyFont="1" applyBorder="1">
      <alignment/>
      <protection/>
    </xf>
    <xf numFmtId="0" fontId="5" fillId="0" borderId="0" xfId="40" applyFont="1" applyBorder="1">
      <alignment/>
      <protection/>
    </xf>
    <xf numFmtId="0" fontId="5" fillId="0" borderId="14" xfId="40" applyFont="1" applyBorder="1">
      <alignment/>
      <protection/>
    </xf>
    <xf numFmtId="0" fontId="5" fillId="0" borderId="15" xfId="40" applyFont="1" applyBorder="1">
      <alignment/>
      <protection/>
    </xf>
    <xf numFmtId="0" fontId="5" fillId="0" borderId="16" xfId="40" applyFont="1" applyBorder="1">
      <alignment/>
      <protection/>
    </xf>
    <xf numFmtId="0" fontId="5" fillId="0" borderId="17" xfId="40" applyFont="1" applyBorder="1">
      <alignment/>
      <protection/>
    </xf>
    <xf numFmtId="0" fontId="6" fillId="0" borderId="0" xfId="40" applyFont="1" applyBorder="1" applyAlignment="1">
      <alignment horizontal="center"/>
      <protection/>
    </xf>
    <xf numFmtId="0" fontId="5" fillId="0" borderId="0" xfId="40" applyFont="1" applyBorder="1" applyAlignment="1">
      <alignment horizontal="center"/>
      <protection/>
    </xf>
    <xf numFmtId="0" fontId="5" fillId="0" borderId="13" xfId="40" applyFont="1" applyFill="1" applyBorder="1">
      <alignment/>
      <protection/>
    </xf>
    <xf numFmtId="0" fontId="6" fillId="0" borderId="11" xfId="40" applyFont="1" applyBorder="1" applyAlignment="1">
      <alignment/>
      <protection/>
    </xf>
    <xf numFmtId="0" fontId="6" fillId="0" borderId="0" xfId="40" applyFont="1" applyBorder="1" applyAlignment="1">
      <alignment/>
      <protection/>
    </xf>
    <xf numFmtId="0" fontId="6" fillId="0" borderId="14" xfId="40" applyFont="1" applyBorder="1" applyAlignment="1">
      <alignment horizontal="center"/>
      <protection/>
    </xf>
    <xf numFmtId="0" fontId="6" fillId="0" borderId="14" xfId="40" applyFont="1" applyBorder="1" applyAlignment="1">
      <alignment/>
      <protection/>
    </xf>
    <xf numFmtId="43" fontId="6" fillId="0" borderId="18" xfId="33" applyFont="1" applyBorder="1" applyAlignment="1">
      <alignment horizontal="left"/>
    </xf>
    <xf numFmtId="43" fontId="54" fillId="0" borderId="14" xfId="0" applyNumberFormat="1" applyFont="1" applyBorder="1" applyAlignment="1">
      <alignment/>
    </xf>
    <xf numFmtId="43" fontId="54" fillId="0" borderId="14" xfId="33" applyFont="1" applyBorder="1" applyAlignment="1">
      <alignment/>
    </xf>
    <xf numFmtId="43" fontId="54" fillId="0" borderId="16" xfId="33" applyFont="1" applyBorder="1" applyAlignment="1">
      <alignment horizontal="right"/>
    </xf>
    <xf numFmtId="43" fontId="54" fillId="0" borderId="17" xfId="33" applyFont="1" applyBorder="1" applyAlignment="1">
      <alignment/>
    </xf>
    <xf numFmtId="0" fontId="5" fillId="0" borderId="11" xfId="40" applyFont="1" applyBorder="1">
      <alignment/>
      <protection/>
    </xf>
    <xf numFmtId="0" fontId="5" fillId="0" borderId="12" xfId="40" applyFont="1" applyBorder="1">
      <alignment/>
      <protection/>
    </xf>
    <xf numFmtId="43" fontId="5" fillId="0" borderId="18" xfId="40" applyNumberFormat="1" applyFont="1" applyBorder="1" applyAlignment="1">
      <alignment horizontal="right"/>
      <protection/>
    </xf>
    <xf numFmtId="43" fontId="54" fillId="0" borderId="28" xfId="0" applyNumberFormat="1" applyFont="1" applyBorder="1" applyAlignment="1">
      <alignment/>
    </xf>
    <xf numFmtId="1" fontId="5" fillId="0" borderId="0" xfId="40" applyNumberFormat="1" applyFont="1" applyBorder="1">
      <alignment/>
      <protection/>
    </xf>
    <xf numFmtId="43" fontId="54" fillId="0" borderId="0" xfId="0" applyNumberFormat="1" applyFont="1" applyFill="1" applyAlignment="1">
      <alignment/>
    </xf>
    <xf numFmtId="1" fontId="54" fillId="0" borderId="0" xfId="0" applyNumberFormat="1" applyFont="1" applyFill="1" applyBorder="1" applyAlignment="1">
      <alignment/>
    </xf>
    <xf numFmtId="0" fontId="54" fillId="0" borderId="26" xfId="0" applyFont="1" applyBorder="1" applyAlignment="1">
      <alignment horizontal="center"/>
    </xf>
    <xf numFmtId="43" fontId="54" fillId="0" borderId="26" xfId="33" applyFont="1" applyBorder="1" applyAlignment="1">
      <alignment/>
    </xf>
    <xf numFmtId="43" fontId="55" fillId="33" borderId="0" xfId="33" applyFont="1" applyFill="1" applyAlignment="1">
      <alignment/>
    </xf>
    <xf numFmtId="0" fontId="54" fillId="0" borderId="39" xfId="0" applyFont="1" applyBorder="1" applyAlignment="1">
      <alignment horizontal="center"/>
    </xf>
    <xf numFmtId="0" fontId="54" fillId="0" borderId="39" xfId="0" applyFont="1" applyBorder="1" applyAlignment="1">
      <alignment/>
    </xf>
    <xf numFmtId="0" fontId="54" fillId="0" borderId="40" xfId="0" applyFont="1" applyBorder="1" applyAlignment="1">
      <alignment horizontal="center"/>
    </xf>
    <xf numFmtId="43" fontId="54" fillId="0" borderId="39" xfId="33" applyFont="1" applyBorder="1" applyAlignment="1">
      <alignment/>
    </xf>
    <xf numFmtId="0" fontId="54" fillId="0" borderId="41" xfId="0" applyFont="1" applyBorder="1" applyAlignment="1">
      <alignment/>
    </xf>
    <xf numFmtId="0" fontId="54" fillId="0" borderId="42" xfId="0" applyFont="1" applyBorder="1" applyAlignment="1">
      <alignment/>
    </xf>
    <xf numFmtId="0" fontId="54" fillId="0" borderId="42" xfId="0" applyFont="1" applyBorder="1" applyAlignment="1">
      <alignment horizontal="center"/>
    </xf>
    <xf numFmtId="43" fontId="54" fillId="0" borderId="42" xfId="33" applyFont="1" applyBorder="1" applyAlignment="1">
      <alignment/>
    </xf>
    <xf numFmtId="0" fontId="54" fillId="0" borderId="43" xfId="0" applyFont="1" applyBorder="1" applyAlignment="1">
      <alignment horizontal="center"/>
    </xf>
    <xf numFmtId="0" fontId="54" fillId="0" borderId="43" xfId="0" applyFont="1" applyBorder="1" applyAlignment="1">
      <alignment/>
    </xf>
    <xf numFmtId="0" fontId="54" fillId="0" borderId="43" xfId="0" applyFont="1" applyBorder="1" applyAlignment="1" quotePrefix="1">
      <alignment/>
    </xf>
    <xf numFmtId="0" fontId="54" fillId="0" borderId="44" xfId="0" applyFont="1" applyBorder="1" applyAlignment="1">
      <alignment horizontal="center"/>
    </xf>
    <xf numFmtId="43" fontId="54" fillId="0" borderId="43" xfId="33" applyFont="1" applyBorder="1" applyAlignment="1">
      <alignment/>
    </xf>
    <xf numFmtId="0" fontId="55" fillId="0" borderId="0" xfId="0" applyFont="1" applyBorder="1" applyAlignment="1">
      <alignment horizontal="right"/>
    </xf>
    <xf numFmtId="43" fontId="55" fillId="0" borderId="0" xfId="33" applyFont="1" applyBorder="1" applyAlignment="1">
      <alignment/>
    </xf>
    <xf numFmtId="0" fontId="55" fillId="0" borderId="14" xfId="0" applyFont="1" applyBorder="1" applyAlignment="1">
      <alignment/>
    </xf>
    <xf numFmtId="43" fontId="54" fillId="0" borderId="40" xfId="33" applyFont="1" applyBorder="1" applyAlignment="1">
      <alignment/>
    </xf>
    <xf numFmtId="0" fontId="54" fillId="0" borderId="44" xfId="0" applyFont="1" applyBorder="1" applyAlignment="1">
      <alignment/>
    </xf>
    <xf numFmtId="43" fontId="54" fillId="0" borderId="44" xfId="33" applyFont="1" applyBorder="1" applyAlignment="1">
      <alignment/>
    </xf>
    <xf numFmtId="43" fontId="55" fillId="0" borderId="45" xfId="33" applyFont="1" applyBorder="1" applyAlignment="1">
      <alignment/>
    </xf>
    <xf numFmtId="43" fontId="54" fillId="34" borderId="0" xfId="33" applyFont="1" applyFill="1" applyAlignment="1">
      <alignment/>
    </xf>
    <xf numFmtId="0" fontId="0" fillId="0" borderId="27" xfId="0" applyBorder="1" applyAlignment="1">
      <alignment/>
    </xf>
    <xf numFmtId="0" fontId="54" fillId="0" borderId="19" xfId="0" applyFont="1" applyBorder="1" applyAlignment="1" quotePrefix="1">
      <alignment/>
    </xf>
    <xf numFmtId="43" fontId="54" fillId="0" borderId="19" xfId="33" applyFont="1" applyBorder="1" applyAlignment="1" quotePrefix="1">
      <alignment/>
    </xf>
    <xf numFmtId="43" fontId="54" fillId="0" borderId="20" xfId="33" applyFont="1" applyBorder="1" applyAlignment="1" quotePrefix="1">
      <alignment/>
    </xf>
    <xf numFmtId="0" fontId="54" fillId="0" borderId="46" xfId="0" applyFont="1" applyBorder="1" applyAlignment="1">
      <alignment/>
    </xf>
    <xf numFmtId="0" fontId="54" fillId="0" borderId="47" xfId="0" applyFont="1" applyBorder="1" applyAlignment="1">
      <alignment/>
    </xf>
    <xf numFmtId="0" fontId="54" fillId="0" borderId="48" xfId="0" applyFont="1" applyBorder="1" applyAlignment="1">
      <alignment/>
    </xf>
    <xf numFmtId="0" fontId="54" fillId="0" borderId="49" xfId="0" applyFont="1" applyBorder="1" applyAlignment="1">
      <alignment/>
    </xf>
    <xf numFmtId="0" fontId="54" fillId="0" borderId="50" xfId="0" applyFont="1" applyBorder="1" applyAlignment="1">
      <alignment/>
    </xf>
    <xf numFmtId="0" fontId="54" fillId="0" borderId="51" xfId="0" applyFont="1" applyBorder="1" applyAlignment="1">
      <alignment/>
    </xf>
    <xf numFmtId="43" fontId="54" fillId="0" borderId="25" xfId="33" applyFont="1" applyBorder="1" applyAlignment="1" quotePrefix="1">
      <alignment/>
    </xf>
    <xf numFmtId="0" fontId="54" fillId="0" borderId="52" xfId="0" applyFont="1" applyBorder="1" applyAlignment="1">
      <alignment/>
    </xf>
    <xf numFmtId="0" fontId="54" fillId="0" borderId="53" xfId="0" applyFont="1" applyBorder="1" applyAlignment="1">
      <alignment/>
    </xf>
    <xf numFmtId="43" fontId="54" fillId="0" borderId="39" xfId="33" applyFont="1" applyBorder="1" applyAlignment="1" quotePrefix="1">
      <alignment/>
    </xf>
    <xf numFmtId="0" fontId="54" fillId="0" borderId="39" xfId="0" applyFont="1" applyBorder="1" applyAlignment="1" quotePrefix="1">
      <alignment/>
    </xf>
    <xf numFmtId="43" fontId="54" fillId="0" borderId="44" xfId="33" applyFont="1" applyBorder="1" applyAlignment="1" quotePrefix="1">
      <alignment/>
    </xf>
    <xf numFmtId="43" fontId="54" fillId="0" borderId="16" xfId="33" applyFont="1" applyBorder="1" applyAlignment="1" quotePrefix="1">
      <alignment/>
    </xf>
    <xf numFmtId="0" fontId="54" fillId="0" borderId="20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left"/>
    </xf>
    <xf numFmtId="0" fontId="54" fillId="0" borderId="20" xfId="0" applyFont="1" applyFill="1" applyBorder="1" applyAlignment="1">
      <alignment/>
    </xf>
    <xf numFmtId="43" fontId="54" fillId="0" borderId="20" xfId="33" applyFont="1" applyFill="1" applyBorder="1" applyAlignment="1">
      <alignment/>
    </xf>
    <xf numFmtId="0" fontId="54" fillId="0" borderId="19" xfId="0" applyFont="1" applyFill="1" applyBorder="1" applyAlignment="1">
      <alignment horizontal="left"/>
    </xf>
    <xf numFmtId="43" fontId="54" fillId="0" borderId="21" xfId="33" applyFont="1" applyFill="1" applyBorder="1" applyAlignment="1">
      <alignment/>
    </xf>
    <xf numFmtId="0" fontId="54" fillId="0" borderId="27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43" fontId="55" fillId="0" borderId="27" xfId="33" applyFont="1" applyFill="1" applyBorder="1" applyAlignment="1">
      <alignment horizontal="center"/>
    </xf>
    <xf numFmtId="0" fontId="55" fillId="0" borderId="27" xfId="33" applyNumberFormat="1" applyFont="1" applyFill="1" applyBorder="1" applyAlignment="1">
      <alignment horizontal="center"/>
    </xf>
    <xf numFmtId="0" fontId="55" fillId="0" borderId="27" xfId="0" applyFont="1" applyFill="1" applyBorder="1" applyAlignment="1">
      <alignment horizontal="left"/>
    </xf>
    <xf numFmtId="0" fontId="54" fillId="0" borderId="19" xfId="0" applyFont="1" applyFill="1" applyBorder="1" applyAlignment="1">
      <alignment horizontal="center"/>
    </xf>
    <xf numFmtId="43" fontId="54" fillId="0" borderId="19" xfId="33" applyFont="1" applyFill="1" applyBorder="1" applyAlignment="1">
      <alignment horizontal="center"/>
    </xf>
    <xf numFmtId="1" fontId="54" fillId="0" borderId="19" xfId="0" applyNumberFormat="1" applyFont="1" applyFill="1" applyBorder="1" applyAlignment="1" quotePrefix="1">
      <alignment horizontal="center"/>
    </xf>
    <xf numFmtId="0" fontId="54" fillId="0" borderId="19" xfId="0" applyFont="1" applyFill="1" applyBorder="1" applyAlignment="1">
      <alignment/>
    </xf>
    <xf numFmtId="43" fontId="54" fillId="0" borderId="20" xfId="33" applyFont="1" applyFill="1" applyBorder="1" applyAlignment="1">
      <alignment horizontal="center"/>
    </xf>
    <xf numFmtId="1" fontId="54" fillId="0" borderId="20" xfId="0" applyNumberFormat="1" applyFont="1" applyFill="1" applyBorder="1" applyAlignment="1" quotePrefix="1">
      <alignment horizontal="center"/>
    </xf>
    <xf numFmtId="0" fontId="56" fillId="0" borderId="20" xfId="0" applyFont="1" applyFill="1" applyBorder="1" applyAlignment="1">
      <alignment horizontal="left"/>
    </xf>
    <xf numFmtId="0" fontId="54" fillId="0" borderId="20" xfId="0" applyFont="1" applyFill="1" applyBorder="1" applyAlignment="1">
      <alignment horizontal="left" vertical="center"/>
    </xf>
    <xf numFmtId="43" fontId="55" fillId="0" borderId="20" xfId="33" applyFont="1" applyFill="1" applyBorder="1" applyAlignment="1">
      <alignment/>
    </xf>
    <xf numFmtId="0" fontId="54" fillId="0" borderId="20" xfId="0" applyNumberFormat="1" applyFont="1" applyFill="1" applyBorder="1" applyAlignment="1">
      <alignment horizontal="center"/>
    </xf>
    <xf numFmtId="0" fontId="54" fillId="0" borderId="20" xfId="0" applyNumberFormat="1" applyFont="1" applyFill="1" applyBorder="1" applyAlignment="1">
      <alignment/>
    </xf>
    <xf numFmtId="0" fontId="54" fillId="0" borderId="21" xfId="0" applyFont="1" applyFill="1" applyBorder="1" applyAlignment="1">
      <alignment horizontal="center"/>
    </xf>
    <xf numFmtId="0" fontId="54" fillId="0" borderId="21" xfId="0" applyFont="1" applyFill="1" applyBorder="1" applyAlignment="1">
      <alignment/>
    </xf>
    <xf numFmtId="0" fontId="54" fillId="0" borderId="21" xfId="0" applyFont="1" applyFill="1" applyBorder="1" applyAlignment="1">
      <alignment horizontal="left"/>
    </xf>
    <xf numFmtId="0" fontId="54" fillId="0" borderId="21" xfId="0" applyNumberFormat="1" applyFont="1" applyFill="1" applyBorder="1" applyAlignment="1">
      <alignment/>
    </xf>
    <xf numFmtId="0" fontId="54" fillId="0" borderId="0" xfId="0" applyNumberFormat="1" applyFont="1" applyFill="1" applyAlignment="1">
      <alignment/>
    </xf>
    <xf numFmtId="43" fontId="54" fillId="0" borderId="29" xfId="33" applyFont="1" applyBorder="1" applyAlignment="1" quotePrefix="1">
      <alignment horizontal="center"/>
    </xf>
    <xf numFmtId="0" fontId="54" fillId="0" borderId="0" xfId="0" applyFont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" fillId="0" borderId="14" xfId="40" applyFont="1" applyBorder="1" applyAlignment="1">
      <alignment horizontal="right"/>
      <protection/>
    </xf>
    <xf numFmtId="0" fontId="55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13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4" fillId="0" borderId="28" xfId="0" applyFont="1" applyBorder="1" applyAlignment="1">
      <alignment horizontal="center"/>
    </xf>
    <xf numFmtId="0" fontId="5" fillId="0" borderId="11" xfId="40" applyFont="1" applyBorder="1" applyAlignment="1">
      <alignment horizontal="center"/>
      <protection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 horizontal="left" vertical="center" indent="8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" fillId="0" borderId="13" xfId="40" applyFont="1" applyBorder="1" applyAlignment="1">
      <alignment horizontal="right"/>
      <protection/>
    </xf>
    <xf numFmtId="17" fontId="5" fillId="0" borderId="0" xfId="40" applyNumberFormat="1" applyFont="1" applyBorder="1" quotePrefix="1">
      <alignment/>
      <protection/>
    </xf>
    <xf numFmtId="43" fontId="5" fillId="0" borderId="0" xfId="40" applyNumberFormat="1" applyFont="1" applyBorder="1">
      <alignment/>
      <protection/>
    </xf>
    <xf numFmtId="43" fontId="5" fillId="0" borderId="14" xfId="40" applyNumberFormat="1" applyFont="1" applyBorder="1">
      <alignment/>
      <protection/>
    </xf>
    <xf numFmtId="43" fontId="54" fillId="0" borderId="0" xfId="33" applyFont="1" applyBorder="1" applyAlignment="1">
      <alignment horizontal="left"/>
    </xf>
    <xf numFmtId="43" fontId="54" fillId="0" borderId="0" xfId="33" applyFont="1" applyBorder="1" applyAlignment="1">
      <alignment horizontal="right"/>
    </xf>
    <xf numFmtId="0" fontId="54" fillId="0" borderId="19" xfId="0" applyFont="1" applyBorder="1" applyAlignment="1">
      <alignment horizontal="left"/>
    </xf>
    <xf numFmtId="43" fontId="54" fillId="0" borderId="19" xfId="33" applyFont="1" applyBorder="1" applyAlignment="1">
      <alignment horizontal="left"/>
    </xf>
    <xf numFmtId="43" fontId="54" fillId="0" borderId="19" xfId="33" applyFont="1" applyBorder="1" applyAlignment="1">
      <alignment horizontal="center"/>
    </xf>
    <xf numFmtId="0" fontId="54" fillId="0" borderId="20" xfId="0" applyFont="1" applyBorder="1" applyAlignment="1">
      <alignment horizontal="left"/>
    </xf>
    <xf numFmtId="43" fontId="54" fillId="0" borderId="20" xfId="33" applyFont="1" applyBorder="1" applyAlignment="1">
      <alignment horizontal="left"/>
    </xf>
    <xf numFmtId="43" fontId="54" fillId="0" borderId="20" xfId="33" applyFont="1" applyBorder="1" applyAlignment="1">
      <alignment horizontal="center"/>
    </xf>
    <xf numFmtId="0" fontId="54" fillId="0" borderId="21" xfId="0" applyFont="1" applyBorder="1" applyAlignment="1">
      <alignment horizontal="left"/>
    </xf>
    <xf numFmtId="43" fontId="54" fillId="0" borderId="21" xfId="33" applyFont="1" applyBorder="1" applyAlignment="1">
      <alignment horizontal="left"/>
    </xf>
    <xf numFmtId="43" fontId="54" fillId="0" borderId="21" xfId="33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43" fontId="54" fillId="0" borderId="18" xfId="33" applyFont="1" applyBorder="1" applyAlignment="1">
      <alignment/>
    </xf>
    <xf numFmtId="0" fontId="5" fillId="0" borderId="24" xfId="40" applyFont="1" applyBorder="1">
      <alignment/>
      <protection/>
    </xf>
    <xf numFmtId="0" fontId="5" fillId="0" borderId="22" xfId="40" applyFont="1" applyBorder="1">
      <alignment/>
      <protection/>
    </xf>
    <xf numFmtId="43" fontId="5" fillId="0" borderId="0" xfId="40" applyNumberFormat="1" applyFont="1" applyBorder="1" quotePrefix="1">
      <alignment/>
      <protection/>
    </xf>
    <xf numFmtId="0" fontId="5" fillId="0" borderId="0" xfId="40" applyFont="1" applyBorder="1" applyAlignment="1">
      <alignment/>
      <protection/>
    </xf>
    <xf numFmtId="0" fontId="5" fillId="0" borderId="14" xfId="40" applyFont="1" applyBorder="1" applyAlignment="1">
      <alignment/>
      <protection/>
    </xf>
    <xf numFmtId="43" fontId="5" fillId="0" borderId="18" xfId="33" applyFont="1" applyBorder="1" applyAlignment="1">
      <alignment horizontal="left"/>
    </xf>
    <xf numFmtId="0" fontId="5" fillId="0" borderId="23" xfId="40" applyFont="1" applyBorder="1">
      <alignment/>
      <protection/>
    </xf>
    <xf numFmtId="0" fontId="57" fillId="0" borderId="0" xfId="0" applyFont="1" applyBorder="1" applyAlignment="1">
      <alignment/>
    </xf>
    <xf numFmtId="0" fontId="54" fillId="0" borderId="50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" fillId="0" borderId="11" xfId="40" applyFont="1" applyBorder="1" applyAlignment="1">
      <alignment/>
      <protection/>
    </xf>
    <xf numFmtId="0" fontId="5" fillId="0" borderId="12" xfId="40" applyFont="1" applyBorder="1" applyAlignment="1">
      <alignment horizontal="center"/>
      <protection/>
    </xf>
    <xf numFmtId="0" fontId="54" fillId="0" borderId="15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4" fillId="33" borderId="20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4" fillId="17" borderId="0" xfId="0" applyFont="1" applyFill="1" applyAlignment="1">
      <alignment/>
    </xf>
    <xf numFmtId="0" fontId="55" fillId="0" borderId="0" xfId="0" applyFont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 horizontal="right"/>
    </xf>
    <xf numFmtId="4" fontId="54" fillId="0" borderId="0" xfId="0" applyNumberFormat="1" applyFont="1" applyAlignment="1">
      <alignment/>
    </xf>
    <xf numFmtId="43" fontId="54" fillId="19" borderId="0" xfId="33" applyFont="1" applyFill="1" applyAlignment="1">
      <alignment horizontal="center"/>
    </xf>
    <xf numFmtId="0" fontId="54" fillId="0" borderId="13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3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3" fontId="54" fillId="0" borderId="25" xfId="0" applyNumberFormat="1" applyFont="1" applyBorder="1" applyAlignment="1">
      <alignment/>
    </xf>
    <xf numFmtId="43" fontId="54" fillId="0" borderId="16" xfId="0" applyNumberFormat="1" applyFont="1" applyFill="1" applyBorder="1" applyAlignment="1">
      <alignment/>
    </xf>
    <xf numFmtId="43" fontId="54" fillId="0" borderId="47" xfId="0" applyNumberFormat="1" applyFont="1" applyBorder="1" applyAlignment="1">
      <alignment/>
    </xf>
    <xf numFmtId="43" fontId="54" fillId="0" borderId="51" xfId="0" applyNumberFormat="1" applyFont="1" applyBorder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4" fillId="0" borderId="11" xfId="0" applyFont="1" applyBorder="1" applyAlignment="1">
      <alignment horizontal="left"/>
    </xf>
    <xf numFmtId="0" fontId="54" fillId="0" borderId="11" xfId="0" applyFont="1" applyBorder="1" applyAlignment="1" quotePrefix="1">
      <alignment/>
    </xf>
    <xf numFmtId="0" fontId="54" fillId="0" borderId="16" xfId="0" applyFont="1" applyBorder="1" applyAlignment="1">
      <alignment horizontal="left"/>
    </xf>
    <xf numFmtId="43" fontId="54" fillId="0" borderId="45" xfId="33" applyFont="1" applyBorder="1" applyAlignment="1">
      <alignment/>
    </xf>
    <xf numFmtId="0" fontId="54" fillId="0" borderId="54" xfId="0" applyFont="1" applyBorder="1" applyAlignment="1">
      <alignment/>
    </xf>
    <xf numFmtId="0" fontId="54" fillId="0" borderId="55" xfId="0" applyFont="1" applyBorder="1" applyAlignment="1">
      <alignment/>
    </xf>
    <xf numFmtId="43" fontId="54" fillId="0" borderId="26" xfId="33" applyFont="1" applyBorder="1" applyAlignment="1" quotePrefix="1">
      <alignment/>
    </xf>
    <xf numFmtId="0" fontId="54" fillId="0" borderId="54" xfId="0" applyFont="1" applyBorder="1" applyAlignment="1">
      <alignment horizontal="center"/>
    </xf>
    <xf numFmtId="43" fontId="54" fillId="0" borderId="11" xfId="33" applyFont="1" applyBorder="1" applyAlignment="1" quotePrefix="1">
      <alignment/>
    </xf>
    <xf numFmtId="43" fontId="54" fillId="0" borderId="0" xfId="33" applyFont="1" applyBorder="1" applyAlignment="1" quotePrefix="1">
      <alignment/>
    </xf>
    <xf numFmtId="0" fontId="54" fillId="0" borderId="0" xfId="0" applyFont="1" applyFill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4" fillId="0" borderId="18" xfId="0" applyFont="1" applyBorder="1" applyAlignment="1">
      <alignment/>
    </xf>
    <xf numFmtId="0" fontId="5" fillId="0" borderId="14" xfId="40" applyFont="1" applyBorder="1" applyAlignment="1">
      <alignment horizont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18" xfId="0" applyFont="1" applyBorder="1" applyAlignment="1">
      <alignment horizontal="left"/>
    </xf>
    <xf numFmtId="194" fontId="54" fillId="0" borderId="18" xfId="33" applyNumberFormat="1" applyFont="1" applyBorder="1" applyAlignment="1">
      <alignment horizontal="center"/>
    </xf>
    <xf numFmtId="1" fontId="54" fillId="0" borderId="18" xfId="0" applyNumberFormat="1" applyFont="1" applyBorder="1" applyAlignment="1" quotePrefix="1">
      <alignment horizontal="center"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194" fontId="54" fillId="0" borderId="41" xfId="33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194" fontId="5" fillId="0" borderId="18" xfId="33" applyNumberFormat="1" applyFont="1" applyBorder="1" applyAlignment="1">
      <alignment horizontal="center"/>
    </xf>
    <xf numFmtId="0" fontId="5" fillId="0" borderId="18" xfId="33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11" fillId="0" borderId="0" xfId="0" applyFont="1" applyAlignment="1">
      <alignment/>
    </xf>
    <xf numFmtId="194" fontId="5" fillId="0" borderId="18" xfId="33" applyNumberFormat="1" applyFont="1" applyBorder="1" applyAlignment="1">
      <alignment horizontal="left"/>
    </xf>
    <xf numFmtId="194" fontId="54" fillId="0" borderId="18" xfId="33" applyNumberFormat="1" applyFont="1" applyBorder="1" applyAlignment="1">
      <alignment horizontal="left"/>
    </xf>
    <xf numFmtId="194" fontId="54" fillId="0" borderId="0" xfId="33" applyNumberFormat="1" applyFont="1" applyBorder="1" applyAlignment="1">
      <alignment horizontal="left"/>
    </xf>
    <xf numFmtId="0" fontId="57" fillId="0" borderId="0" xfId="0" applyFont="1" applyAlignment="1">
      <alignment horizontal="left"/>
    </xf>
    <xf numFmtId="194" fontId="5" fillId="0" borderId="41" xfId="33" applyNumberFormat="1" applyFont="1" applyBorder="1" applyAlignment="1">
      <alignment horizontal="left"/>
    </xf>
    <xf numFmtId="0" fontId="5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0" fillId="0" borderId="0" xfId="33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3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194" fontId="5" fillId="0" borderId="19" xfId="33" applyNumberFormat="1" applyFont="1" applyBorder="1" applyAlignment="1">
      <alignment horizontal="left"/>
    </xf>
    <xf numFmtId="1" fontId="5" fillId="0" borderId="19" xfId="0" applyNumberFormat="1" applyFont="1" applyBorder="1" applyAlignment="1" quotePrefix="1">
      <alignment horizont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194" fontId="5" fillId="0" borderId="20" xfId="33" applyNumberFormat="1" applyFont="1" applyBorder="1" applyAlignment="1">
      <alignment horizontal="left"/>
    </xf>
    <xf numFmtId="1" fontId="5" fillId="0" borderId="20" xfId="0" applyNumberFormat="1" applyFont="1" applyBorder="1" applyAlignment="1" quotePrefix="1">
      <alignment horizontal="center"/>
    </xf>
    <xf numFmtId="0" fontId="5" fillId="0" borderId="21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194" fontId="5" fillId="0" borderId="21" xfId="33" applyNumberFormat="1" applyFont="1" applyBorder="1" applyAlignment="1">
      <alignment horizontal="left"/>
    </xf>
    <xf numFmtId="1" fontId="5" fillId="0" borderId="21" xfId="0" applyNumberFormat="1" applyFont="1" applyBorder="1" applyAlignment="1" quotePrefix="1">
      <alignment horizontal="center"/>
    </xf>
    <xf numFmtId="43" fontId="59" fillId="0" borderId="18" xfId="33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43" fontId="59" fillId="0" borderId="0" xfId="33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19" xfId="0" applyFont="1" applyFill="1" applyBorder="1" applyAlignment="1">
      <alignment horizontal="center"/>
    </xf>
    <xf numFmtId="0" fontId="59" fillId="0" borderId="19" xfId="0" applyFont="1" applyFill="1" applyBorder="1" applyAlignment="1" quotePrefix="1">
      <alignment horizontal="left"/>
    </xf>
    <xf numFmtId="0" fontId="59" fillId="0" borderId="19" xfId="0" applyFont="1" applyFill="1" applyBorder="1" applyAlignment="1" quotePrefix="1">
      <alignment horizontal="center"/>
    </xf>
    <xf numFmtId="1" fontId="59" fillId="0" borderId="19" xfId="0" applyNumberFormat="1" applyFont="1" applyFill="1" applyBorder="1" applyAlignment="1" quotePrefix="1">
      <alignment horizontal="center"/>
    </xf>
    <xf numFmtId="0" fontId="59" fillId="0" borderId="19" xfId="0" applyFont="1" applyFill="1" applyBorder="1" applyAlignment="1">
      <alignment/>
    </xf>
    <xf numFmtId="43" fontId="59" fillId="0" borderId="19" xfId="33" applyFont="1" applyFill="1" applyBorder="1" applyAlignment="1">
      <alignment/>
    </xf>
    <xf numFmtId="0" fontId="59" fillId="0" borderId="19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43" fontId="59" fillId="0" borderId="0" xfId="33" applyFont="1" applyFill="1" applyAlignment="1">
      <alignment/>
    </xf>
    <xf numFmtId="43" fontId="59" fillId="0" borderId="0" xfId="0" applyNumberFormat="1" applyFont="1" applyFill="1" applyAlignment="1">
      <alignment/>
    </xf>
    <xf numFmtId="0" fontId="59" fillId="0" borderId="20" xfId="0" applyFont="1" applyFill="1" applyBorder="1" applyAlignment="1">
      <alignment horizontal="center"/>
    </xf>
    <xf numFmtId="0" fontId="59" fillId="0" borderId="20" xfId="0" applyFont="1" applyFill="1" applyBorder="1" applyAlignment="1" quotePrefix="1">
      <alignment horizontal="left"/>
    </xf>
    <xf numFmtId="0" fontId="59" fillId="0" borderId="20" xfId="0" applyFont="1" applyFill="1" applyBorder="1" applyAlignment="1">
      <alignment horizontal="left"/>
    </xf>
    <xf numFmtId="0" fontId="59" fillId="0" borderId="20" xfId="0" applyFont="1" applyFill="1" applyBorder="1" applyAlignment="1">
      <alignment/>
    </xf>
    <xf numFmtId="43" fontId="59" fillId="0" borderId="20" xfId="33" applyFont="1" applyFill="1" applyBorder="1" applyAlignment="1">
      <alignment/>
    </xf>
    <xf numFmtId="1" fontId="59" fillId="0" borderId="2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43" fontId="59" fillId="0" borderId="20" xfId="0" applyNumberFormat="1" applyFont="1" applyFill="1" applyBorder="1" applyAlignment="1">
      <alignment horizontal="left"/>
    </xf>
    <xf numFmtId="0" fontId="59" fillId="0" borderId="21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right"/>
    </xf>
    <xf numFmtId="43" fontId="59" fillId="0" borderId="0" xfId="33" applyFont="1" applyFill="1" applyBorder="1" applyAlignment="1">
      <alignment/>
    </xf>
    <xf numFmtId="43" fontId="59" fillId="0" borderId="0" xfId="0" applyNumberFormat="1" applyFont="1" applyFill="1" applyBorder="1" applyAlignment="1">
      <alignment/>
    </xf>
    <xf numFmtId="0" fontId="59" fillId="0" borderId="19" xfId="0" applyFont="1" applyFill="1" applyBorder="1" applyAlignment="1">
      <alignment horizontal="right"/>
    </xf>
    <xf numFmtId="43" fontId="59" fillId="0" borderId="19" xfId="0" applyNumberFormat="1" applyFont="1" applyFill="1" applyBorder="1" applyAlignment="1">
      <alignment/>
    </xf>
    <xf numFmtId="0" fontId="59" fillId="0" borderId="20" xfId="0" applyFont="1" applyFill="1" applyBorder="1" applyAlignment="1">
      <alignment horizontal="right"/>
    </xf>
    <xf numFmtId="43" fontId="59" fillId="0" borderId="20" xfId="0" applyNumberFormat="1" applyFont="1" applyFill="1" applyBorder="1" applyAlignment="1">
      <alignment/>
    </xf>
    <xf numFmtId="0" fontId="59" fillId="0" borderId="21" xfId="0" applyFont="1" applyFill="1" applyBorder="1" applyAlignment="1">
      <alignment horizontal="left"/>
    </xf>
    <xf numFmtId="0" fontId="59" fillId="0" borderId="21" xfId="0" applyFont="1" applyFill="1" applyBorder="1" applyAlignment="1">
      <alignment horizontal="right"/>
    </xf>
    <xf numFmtId="43" fontId="59" fillId="0" borderId="21" xfId="33" applyFont="1" applyFill="1" applyBorder="1" applyAlignment="1">
      <alignment/>
    </xf>
    <xf numFmtId="43" fontId="59" fillId="0" borderId="21" xfId="0" applyNumberFormat="1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0" xfId="0" applyFont="1" applyFill="1" applyAlignment="1">
      <alignment horizontal="left"/>
    </xf>
    <xf numFmtId="1" fontId="12" fillId="0" borderId="20" xfId="0" applyNumberFormat="1" applyFont="1" applyFill="1" applyBorder="1" applyAlignment="1" quotePrefix="1">
      <alignment horizontal="center"/>
    </xf>
    <xf numFmtId="43" fontId="60" fillId="0" borderId="0" xfId="33" applyFont="1" applyFill="1" applyAlignment="1">
      <alignment/>
    </xf>
    <xf numFmtId="194" fontId="12" fillId="0" borderId="20" xfId="33" applyNumberFormat="1" applyFont="1" applyFill="1" applyBorder="1" applyAlignment="1">
      <alignment horizontal="left"/>
    </xf>
    <xf numFmtId="0" fontId="59" fillId="0" borderId="21" xfId="0" applyFont="1" applyFill="1" applyBorder="1" applyAlignment="1" quotePrefix="1">
      <alignment horizontal="left"/>
    </xf>
    <xf numFmtId="0" fontId="59" fillId="0" borderId="18" xfId="0" applyFont="1" applyFill="1" applyBorder="1" applyAlignment="1">
      <alignment/>
    </xf>
    <xf numFmtId="0" fontId="59" fillId="0" borderId="18" xfId="0" applyFont="1" applyFill="1" applyBorder="1" applyAlignment="1">
      <alignment horizontal="left"/>
    </xf>
    <xf numFmtId="0" fontId="59" fillId="0" borderId="18" xfId="0" applyFont="1" applyFill="1" applyBorder="1" applyAlignment="1">
      <alignment horizontal="right"/>
    </xf>
    <xf numFmtId="43" fontId="59" fillId="0" borderId="18" xfId="33" applyFont="1" applyFill="1" applyBorder="1" applyAlignment="1">
      <alignment/>
    </xf>
    <xf numFmtId="43" fontId="59" fillId="0" borderId="18" xfId="0" applyNumberFormat="1" applyFont="1" applyFill="1" applyBorder="1" applyAlignment="1">
      <alignment/>
    </xf>
    <xf numFmtId="0" fontId="59" fillId="0" borderId="18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43" fontId="57" fillId="0" borderId="27" xfId="33" applyFont="1" applyFill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9" xfId="0" applyFont="1" applyBorder="1" applyAlignment="1">
      <alignment/>
    </xf>
    <xf numFmtId="43" fontId="57" fillId="0" borderId="19" xfId="33" applyFont="1" applyFill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0" xfId="0" applyFont="1" applyBorder="1" applyAlignment="1">
      <alignment/>
    </xf>
    <xf numFmtId="43" fontId="57" fillId="0" borderId="20" xfId="33" applyFont="1" applyFill="1" applyBorder="1" applyAlignment="1">
      <alignment/>
    </xf>
    <xf numFmtId="0" fontId="57" fillId="0" borderId="25" xfId="0" applyFont="1" applyBorder="1" applyAlignment="1">
      <alignment horizontal="center"/>
    </xf>
    <xf numFmtId="43" fontId="57" fillId="0" borderId="20" xfId="0" applyNumberFormat="1" applyFont="1" applyBorder="1" applyAlignment="1">
      <alignment/>
    </xf>
    <xf numFmtId="0" fontId="61" fillId="0" borderId="20" xfId="0" applyFont="1" applyBorder="1" applyAlignment="1">
      <alignment horizontal="right"/>
    </xf>
    <xf numFmtId="43" fontId="61" fillId="0" borderId="20" xfId="33" applyFont="1" applyFill="1" applyBorder="1" applyAlignment="1">
      <alignment/>
    </xf>
    <xf numFmtId="43" fontId="61" fillId="0" borderId="20" xfId="0" applyNumberFormat="1" applyFont="1" applyBorder="1" applyAlignment="1">
      <alignment/>
    </xf>
    <xf numFmtId="0" fontId="57" fillId="0" borderId="21" xfId="0" applyFont="1" applyBorder="1" applyAlignment="1">
      <alignment horizontal="center"/>
    </xf>
    <xf numFmtId="0" fontId="57" fillId="0" borderId="21" xfId="0" applyFont="1" applyBorder="1" applyAlignment="1">
      <alignment/>
    </xf>
    <xf numFmtId="43" fontId="61" fillId="0" borderId="21" xfId="33" applyFont="1" applyFill="1" applyBorder="1" applyAlignment="1">
      <alignment/>
    </xf>
    <xf numFmtId="43" fontId="61" fillId="0" borderId="21" xfId="0" applyNumberFormat="1" applyFont="1" applyBorder="1" applyAlignment="1">
      <alignment/>
    </xf>
    <xf numFmtId="43" fontId="61" fillId="0" borderId="29" xfId="33" applyFont="1" applyFill="1" applyBorder="1" applyAlignment="1">
      <alignment/>
    </xf>
    <xf numFmtId="0" fontId="57" fillId="0" borderId="26" xfId="0" applyFont="1" applyBorder="1" applyAlignment="1">
      <alignment/>
    </xf>
    <xf numFmtId="43" fontId="57" fillId="0" borderId="26" xfId="33" applyFont="1" applyFill="1" applyBorder="1" applyAlignment="1">
      <alignment/>
    </xf>
    <xf numFmtId="43" fontId="57" fillId="0" borderId="26" xfId="0" applyNumberFormat="1" applyFont="1" applyBorder="1" applyAlignment="1">
      <alignment/>
    </xf>
    <xf numFmtId="43" fontId="57" fillId="0" borderId="21" xfId="33" applyFont="1" applyFill="1" applyBorder="1" applyAlignment="1">
      <alignment/>
    </xf>
    <xf numFmtId="43" fontId="57" fillId="0" borderId="21" xfId="0" applyNumberFormat="1" applyFont="1" applyFill="1" applyBorder="1" applyAlignment="1">
      <alignment/>
    </xf>
    <xf numFmtId="0" fontId="57" fillId="0" borderId="29" xfId="0" applyFont="1" applyBorder="1" applyAlignment="1">
      <alignment horizontal="center"/>
    </xf>
    <xf numFmtId="0" fontId="57" fillId="0" borderId="29" xfId="0" applyFont="1" applyBorder="1" applyAlignment="1">
      <alignment/>
    </xf>
    <xf numFmtId="0" fontId="61" fillId="0" borderId="29" xfId="0" applyFont="1" applyBorder="1" applyAlignment="1">
      <alignment horizontal="right"/>
    </xf>
    <xf numFmtId="43" fontId="61" fillId="0" borderId="29" xfId="33" applyFont="1" applyBorder="1" applyAlignment="1">
      <alignment/>
    </xf>
    <xf numFmtId="0" fontId="57" fillId="0" borderId="0" xfId="0" applyFont="1" applyAlignment="1">
      <alignment horizontal="center"/>
    </xf>
    <xf numFmtId="43" fontId="57" fillId="0" borderId="0" xfId="33" applyFont="1" applyFill="1" applyAlignment="1">
      <alignment/>
    </xf>
    <xf numFmtId="43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0" fontId="54" fillId="0" borderId="13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8" fillId="0" borderId="20" xfId="0" applyFont="1" applyBorder="1" applyAlignment="1">
      <alignment/>
    </xf>
    <xf numFmtId="43" fontId="54" fillId="0" borderId="0" xfId="33" applyFont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29" xfId="0" applyFont="1" applyFill="1" applyBorder="1" applyAlignment="1" quotePrefix="1">
      <alignment horizontal="left"/>
    </xf>
    <xf numFmtId="0" fontId="59" fillId="0" borderId="29" xfId="0" applyFont="1" applyFill="1" applyBorder="1" applyAlignment="1">
      <alignment horizontal="left"/>
    </xf>
    <xf numFmtId="0" fontId="59" fillId="0" borderId="29" xfId="0" applyFont="1" applyFill="1" applyBorder="1" applyAlignment="1">
      <alignment/>
    </xf>
    <xf numFmtId="43" fontId="59" fillId="0" borderId="29" xfId="33" applyFont="1" applyFill="1" applyBorder="1" applyAlignment="1">
      <alignment/>
    </xf>
    <xf numFmtId="43" fontId="59" fillId="0" borderId="29" xfId="0" applyNumberFormat="1" applyFont="1" applyFill="1" applyBorder="1" applyAlignment="1">
      <alignment horizontal="left"/>
    </xf>
    <xf numFmtId="43" fontId="59" fillId="0" borderId="29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43" fontId="57" fillId="0" borderId="14" xfId="0" applyNumberFormat="1" applyFont="1" applyFill="1" applyBorder="1" applyAlignment="1">
      <alignment/>
    </xf>
    <xf numFmtId="43" fontId="57" fillId="0" borderId="0" xfId="0" applyNumberFormat="1" applyFont="1" applyFill="1" applyBorder="1" applyAlignment="1">
      <alignment/>
    </xf>
    <xf numFmtId="0" fontId="54" fillId="0" borderId="56" xfId="0" applyFont="1" applyBorder="1" applyAlignment="1">
      <alignment/>
    </xf>
    <xf numFmtId="0" fontId="54" fillId="0" borderId="57" xfId="0" applyFont="1" applyBorder="1" applyAlignment="1">
      <alignment/>
    </xf>
    <xf numFmtId="0" fontId="54" fillId="0" borderId="58" xfId="0" applyFont="1" applyBorder="1" applyAlignment="1">
      <alignment/>
    </xf>
    <xf numFmtId="43" fontId="54" fillId="0" borderId="28" xfId="33" applyFont="1" applyBorder="1" applyAlignment="1" quotePrefix="1">
      <alignment/>
    </xf>
    <xf numFmtId="0" fontId="54" fillId="0" borderId="5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3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3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left"/>
    </xf>
    <xf numFmtId="15" fontId="58" fillId="0" borderId="25" xfId="0" applyNumberFormat="1" applyFont="1" applyBorder="1" applyAlignment="1" quotePrefix="1">
      <alignment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13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24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3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9" fillId="33" borderId="29" xfId="0" applyFont="1" applyFill="1" applyBorder="1" applyAlignment="1">
      <alignment horizontal="center"/>
    </xf>
    <xf numFmtId="0" fontId="59" fillId="0" borderId="29" xfId="0" applyFont="1" applyFill="1" applyBorder="1" applyAlignment="1" quotePrefix="1">
      <alignment horizontal="center"/>
    </xf>
    <xf numFmtId="0" fontId="59" fillId="34" borderId="29" xfId="0" applyFont="1" applyFill="1" applyBorder="1" applyAlignment="1" quotePrefix="1">
      <alignment horizontal="center"/>
    </xf>
    <xf numFmtId="0" fontId="54" fillId="33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61" fillId="0" borderId="15" xfId="0" applyFont="1" applyBorder="1" applyAlignment="1">
      <alignment horizontal="right"/>
    </xf>
    <xf numFmtId="0" fontId="61" fillId="0" borderId="16" xfId="0" applyFont="1" applyBorder="1" applyAlignment="1">
      <alignment horizontal="right"/>
    </xf>
    <xf numFmtId="0" fontId="61" fillId="0" borderId="17" xfId="0" applyFont="1" applyBorder="1" applyAlignment="1">
      <alignment horizontal="right"/>
    </xf>
    <xf numFmtId="0" fontId="54" fillId="0" borderId="4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1" fontId="54" fillId="0" borderId="0" xfId="0" applyNumberFormat="1" applyFont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43" fontId="54" fillId="0" borderId="0" xfId="0" applyNumberFormat="1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3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43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6" fillId="0" borderId="11" xfId="40" applyFont="1" applyBorder="1" applyAlignment="1">
      <alignment horizontal="center"/>
      <protection/>
    </xf>
    <xf numFmtId="0" fontId="6" fillId="0" borderId="12" xfId="40" applyFont="1" applyBorder="1" applyAlignment="1">
      <alignment horizontal="center"/>
      <protection/>
    </xf>
    <xf numFmtId="0" fontId="5" fillId="0" borderId="0" xfId="40" applyFont="1" applyBorder="1" applyAlignment="1">
      <alignment horizontal="right"/>
      <protection/>
    </xf>
    <xf numFmtId="0" fontId="5" fillId="0" borderId="14" xfId="40" applyFont="1" applyBorder="1" applyAlignment="1">
      <alignment horizontal="right"/>
      <protection/>
    </xf>
    <xf numFmtId="0" fontId="5" fillId="0" borderId="11" xfId="40" applyFont="1" applyBorder="1" applyAlignment="1">
      <alignment horizontal="center"/>
      <protection/>
    </xf>
    <xf numFmtId="0" fontId="54" fillId="0" borderId="0" xfId="0" applyFont="1" applyAlignment="1" quotePrefix="1">
      <alignment horizontal="center"/>
    </xf>
    <xf numFmtId="0" fontId="5" fillId="0" borderId="24" xfId="40" applyFont="1" applyBorder="1" applyAlignment="1">
      <alignment horizontal="right"/>
      <protection/>
    </xf>
    <xf numFmtId="0" fontId="5" fillId="0" borderId="22" xfId="40" applyFont="1" applyBorder="1" applyAlignment="1">
      <alignment horizontal="right"/>
      <protection/>
    </xf>
    <xf numFmtId="0" fontId="5" fillId="0" borderId="23" xfId="40" applyFont="1" applyBorder="1" applyAlignment="1">
      <alignment horizontal="right"/>
      <protection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horizontal="center"/>
    </xf>
    <xf numFmtId="43" fontId="54" fillId="0" borderId="24" xfId="33" applyFont="1" applyBorder="1" applyAlignment="1">
      <alignment horizontal="center"/>
    </xf>
    <xf numFmtId="43" fontId="54" fillId="0" borderId="22" xfId="33" applyFont="1" applyBorder="1" applyAlignment="1">
      <alignment horizontal="center"/>
    </xf>
    <xf numFmtId="43" fontId="54" fillId="0" borderId="23" xfId="33" applyFont="1" applyBorder="1" applyAlignment="1">
      <alignment horizontal="center"/>
    </xf>
    <xf numFmtId="0" fontId="55" fillId="0" borderId="16" xfId="0" applyFont="1" applyFill="1" applyBorder="1" applyAlignment="1">
      <alignment horizontal="center" vertical="top"/>
    </xf>
    <xf numFmtId="0" fontId="54" fillId="0" borderId="16" xfId="0" applyFont="1" applyFill="1" applyBorder="1" applyAlignment="1">
      <alignment horizontal="center" vertical="top"/>
    </xf>
    <xf numFmtId="0" fontId="54" fillId="0" borderId="0" xfId="0" applyFont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373</xdr:row>
      <xdr:rowOff>0</xdr:rowOff>
    </xdr:from>
    <xdr:to>
      <xdr:col>5</xdr:col>
      <xdr:colOff>76200</xdr:colOff>
      <xdr:row>375</xdr:row>
      <xdr:rowOff>161925</xdr:rowOff>
    </xdr:to>
    <xdr:pic>
      <xdr:nvPicPr>
        <xdr:cNvPr id="1" name="รูปภาพ 25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1013757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133350</xdr:rowOff>
    </xdr:from>
    <xdr:to>
      <xdr:col>5</xdr:col>
      <xdr:colOff>95250</xdr:colOff>
      <xdr:row>3</xdr:row>
      <xdr:rowOff>9525</xdr:rowOff>
    </xdr:to>
    <xdr:pic>
      <xdr:nvPicPr>
        <xdr:cNvPr id="1" name="รูปภาพ 2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0" y="1333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5</xdr:col>
      <xdr:colOff>76200</xdr:colOff>
      <xdr:row>34</xdr:row>
      <xdr:rowOff>171450</xdr:rowOff>
    </xdr:to>
    <xdr:pic>
      <xdr:nvPicPr>
        <xdr:cNvPr id="2" name="รูปภาพ 4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94488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5</xdr:col>
      <xdr:colOff>76200</xdr:colOff>
      <xdr:row>65</xdr:row>
      <xdr:rowOff>171450</xdr:rowOff>
    </xdr:to>
    <xdr:pic>
      <xdr:nvPicPr>
        <xdr:cNvPr id="3" name="รูปภาพ 6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86023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94</xdr:row>
      <xdr:rowOff>0</xdr:rowOff>
    </xdr:from>
    <xdr:to>
      <xdr:col>5</xdr:col>
      <xdr:colOff>76200</xdr:colOff>
      <xdr:row>96</xdr:row>
      <xdr:rowOff>171450</xdr:rowOff>
    </xdr:to>
    <xdr:pic>
      <xdr:nvPicPr>
        <xdr:cNvPr id="4" name="รูปภาพ 8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277558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295275</xdr:rowOff>
    </xdr:from>
    <xdr:to>
      <xdr:col>5</xdr:col>
      <xdr:colOff>76200</xdr:colOff>
      <xdr:row>127</xdr:row>
      <xdr:rowOff>171450</xdr:rowOff>
    </xdr:to>
    <xdr:pic>
      <xdr:nvPicPr>
        <xdr:cNvPr id="5" name="รูปภาพ 9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369093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156</xdr:row>
      <xdr:rowOff>0</xdr:rowOff>
    </xdr:from>
    <xdr:to>
      <xdr:col>5</xdr:col>
      <xdr:colOff>76200</xdr:colOff>
      <xdr:row>158</xdr:row>
      <xdr:rowOff>171450</xdr:rowOff>
    </xdr:to>
    <xdr:pic>
      <xdr:nvPicPr>
        <xdr:cNvPr id="6" name="รูปภาพ 11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460629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187</xdr:row>
      <xdr:rowOff>0</xdr:rowOff>
    </xdr:from>
    <xdr:to>
      <xdr:col>5</xdr:col>
      <xdr:colOff>76200</xdr:colOff>
      <xdr:row>189</xdr:row>
      <xdr:rowOff>171450</xdr:rowOff>
    </xdr:to>
    <xdr:pic>
      <xdr:nvPicPr>
        <xdr:cNvPr id="7" name="รูปภาพ 13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52164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218</xdr:row>
      <xdr:rowOff>0</xdr:rowOff>
    </xdr:from>
    <xdr:to>
      <xdr:col>5</xdr:col>
      <xdr:colOff>76200</xdr:colOff>
      <xdr:row>220</xdr:row>
      <xdr:rowOff>171450</xdr:rowOff>
    </xdr:to>
    <xdr:pic>
      <xdr:nvPicPr>
        <xdr:cNvPr id="8" name="รูปภาพ 14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643699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249</xdr:row>
      <xdr:rowOff>0</xdr:rowOff>
    </xdr:from>
    <xdr:to>
      <xdr:col>5</xdr:col>
      <xdr:colOff>76200</xdr:colOff>
      <xdr:row>251</xdr:row>
      <xdr:rowOff>171450</xdr:rowOff>
    </xdr:to>
    <xdr:pic>
      <xdr:nvPicPr>
        <xdr:cNvPr id="9" name="รูปภาพ 15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735234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280</xdr:row>
      <xdr:rowOff>0</xdr:rowOff>
    </xdr:from>
    <xdr:to>
      <xdr:col>5</xdr:col>
      <xdr:colOff>76200</xdr:colOff>
      <xdr:row>282</xdr:row>
      <xdr:rowOff>171450</xdr:rowOff>
    </xdr:to>
    <xdr:pic>
      <xdr:nvPicPr>
        <xdr:cNvPr id="10" name="รูปภาพ 16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826770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311</xdr:row>
      <xdr:rowOff>0</xdr:rowOff>
    </xdr:from>
    <xdr:to>
      <xdr:col>5</xdr:col>
      <xdr:colOff>76200</xdr:colOff>
      <xdr:row>313</xdr:row>
      <xdr:rowOff>171450</xdr:rowOff>
    </xdr:to>
    <xdr:pic>
      <xdr:nvPicPr>
        <xdr:cNvPr id="11" name="รูปภาพ 18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918305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341</xdr:row>
      <xdr:rowOff>295275</xdr:rowOff>
    </xdr:from>
    <xdr:to>
      <xdr:col>5</xdr:col>
      <xdr:colOff>76200</xdr:colOff>
      <xdr:row>344</xdr:row>
      <xdr:rowOff>171450</xdr:rowOff>
    </xdr:to>
    <xdr:pic>
      <xdr:nvPicPr>
        <xdr:cNvPr id="12" name="รูปภาพ 19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009840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373</xdr:row>
      <xdr:rowOff>0</xdr:rowOff>
    </xdr:from>
    <xdr:to>
      <xdr:col>5</xdr:col>
      <xdr:colOff>76200</xdr:colOff>
      <xdr:row>375</xdr:row>
      <xdr:rowOff>171450</xdr:rowOff>
    </xdr:to>
    <xdr:pic>
      <xdr:nvPicPr>
        <xdr:cNvPr id="13" name="รูปภาพ 20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101375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404</xdr:row>
      <xdr:rowOff>0</xdr:rowOff>
    </xdr:from>
    <xdr:to>
      <xdr:col>5</xdr:col>
      <xdr:colOff>76200</xdr:colOff>
      <xdr:row>406</xdr:row>
      <xdr:rowOff>171450</xdr:rowOff>
    </xdr:to>
    <xdr:pic>
      <xdr:nvPicPr>
        <xdr:cNvPr id="14" name="รูปภาพ 21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192911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436</xdr:row>
      <xdr:rowOff>0</xdr:rowOff>
    </xdr:from>
    <xdr:to>
      <xdr:col>5</xdr:col>
      <xdr:colOff>76200</xdr:colOff>
      <xdr:row>438</xdr:row>
      <xdr:rowOff>171450</xdr:rowOff>
    </xdr:to>
    <xdr:pic>
      <xdr:nvPicPr>
        <xdr:cNvPr id="15" name="รูปภาพ 22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285779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467</xdr:row>
      <xdr:rowOff>0</xdr:rowOff>
    </xdr:from>
    <xdr:to>
      <xdr:col>5</xdr:col>
      <xdr:colOff>76200</xdr:colOff>
      <xdr:row>469</xdr:row>
      <xdr:rowOff>171450</xdr:rowOff>
    </xdr:to>
    <xdr:pic>
      <xdr:nvPicPr>
        <xdr:cNvPr id="16" name="รูปภาพ 23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377315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498</xdr:row>
      <xdr:rowOff>0</xdr:rowOff>
    </xdr:from>
    <xdr:to>
      <xdr:col>5</xdr:col>
      <xdr:colOff>76200</xdr:colOff>
      <xdr:row>500</xdr:row>
      <xdr:rowOff>171450</xdr:rowOff>
    </xdr:to>
    <xdr:pic>
      <xdr:nvPicPr>
        <xdr:cNvPr id="17" name="รูปภาพ 24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468850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529</xdr:row>
      <xdr:rowOff>0</xdr:rowOff>
    </xdr:from>
    <xdr:to>
      <xdr:col>5</xdr:col>
      <xdr:colOff>76200</xdr:colOff>
      <xdr:row>531</xdr:row>
      <xdr:rowOff>171450</xdr:rowOff>
    </xdr:to>
    <xdr:pic>
      <xdr:nvPicPr>
        <xdr:cNvPr id="18" name="รูปภาพ 25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560385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560</xdr:row>
      <xdr:rowOff>0</xdr:rowOff>
    </xdr:from>
    <xdr:to>
      <xdr:col>5</xdr:col>
      <xdr:colOff>76200</xdr:colOff>
      <xdr:row>562</xdr:row>
      <xdr:rowOff>171450</xdr:rowOff>
    </xdr:to>
    <xdr:pic>
      <xdr:nvPicPr>
        <xdr:cNvPr id="19" name="รูปภาพ 26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651920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133350</xdr:rowOff>
    </xdr:from>
    <xdr:to>
      <xdr:col>5</xdr:col>
      <xdr:colOff>95250</xdr:colOff>
      <xdr:row>3</xdr:row>
      <xdr:rowOff>9525</xdr:rowOff>
    </xdr:to>
    <xdr:pic>
      <xdr:nvPicPr>
        <xdr:cNvPr id="1" name="รูปภาพ 2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0" y="1333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5</xdr:col>
      <xdr:colOff>76200</xdr:colOff>
      <xdr:row>34</xdr:row>
      <xdr:rowOff>171450</xdr:rowOff>
    </xdr:to>
    <xdr:pic>
      <xdr:nvPicPr>
        <xdr:cNvPr id="2" name="รูปภาพ 4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94488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63</xdr:row>
      <xdr:rowOff>0</xdr:rowOff>
    </xdr:from>
    <xdr:to>
      <xdr:col>5</xdr:col>
      <xdr:colOff>76200</xdr:colOff>
      <xdr:row>65</xdr:row>
      <xdr:rowOff>171450</xdr:rowOff>
    </xdr:to>
    <xdr:pic>
      <xdr:nvPicPr>
        <xdr:cNvPr id="3" name="รูปภาพ 6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86023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94</xdr:row>
      <xdr:rowOff>0</xdr:rowOff>
    </xdr:from>
    <xdr:to>
      <xdr:col>5</xdr:col>
      <xdr:colOff>76200</xdr:colOff>
      <xdr:row>96</xdr:row>
      <xdr:rowOff>171450</xdr:rowOff>
    </xdr:to>
    <xdr:pic>
      <xdr:nvPicPr>
        <xdr:cNvPr id="4" name="รูปภาพ 8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277558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124</xdr:row>
      <xdr:rowOff>295275</xdr:rowOff>
    </xdr:from>
    <xdr:to>
      <xdr:col>5</xdr:col>
      <xdr:colOff>76200</xdr:colOff>
      <xdr:row>127</xdr:row>
      <xdr:rowOff>171450</xdr:rowOff>
    </xdr:to>
    <xdr:pic>
      <xdr:nvPicPr>
        <xdr:cNvPr id="5" name="รูปภาพ 9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369093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156</xdr:row>
      <xdr:rowOff>0</xdr:rowOff>
    </xdr:from>
    <xdr:to>
      <xdr:col>5</xdr:col>
      <xdr:colOff>76200</xdr:colOff>
      <xdr:row>158</xdr:row>
      <xdr:rowOff>171450</xdr:rowOff>
    </xdr:to>
    <xdr:pic>
      <xdr:nvPicPr>
        <xdr:cNvPr id="6" name="รูปภาพ 11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460629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187</xdr:row>
      <xdr:rowOff>0</xdr:rowOff>
    </xdr:from>
    <xdr:to>
      <xdr:col>5</xdr:col>
      <xdr:colOff>76200</xdr:colOff>
      <xdr:row>189</xdr:row>
      <xdr:rowOff>171450</xdr:rowOff>
    </xdr:to>
    <xdr:pic>
      <xdr:nvPicPr>
        <xdr:cNvPr id="7" name="รูปภาพ 13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552164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218</xdr:row>
      <xdr:rowOff>0</xdr:rowOff>
    </xdr:from>
    <xdr:to>
      <xdr:col>5</xdr:col>
      <xdr:colOff>76200</xdr:colOff>
      <xdr:row>220</xdr:row>
      <xdr:rowOff>171450</xdr:rowOff>
    </xdr:to>
    <xdr:pic>
      <xdr:nvPicPr>
        <xdr:cNvPr id="8" name="รูปภาพ 14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643699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249</xdr:row>
      <xdr:rowOff>0</xdr:rowOff>
    </xdr:from>
    <xdr:to>
      <xdr:col>5</xdr:col>
      <xdr:colOff>76200</xdr:colOff>
      <xdr:row>251</xdr:row>
      <xdr:rowOff>171450</xdr:rowOff>
    </xdr:to>
    <xdr:pic>
      <xdr:nvPicPr>
        <xdr:cNvPr id="9" name="รูปภาพ 15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735234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280</xdr:row>
      <xdr:rowOff>0</xdr:rowOff>
    </xdr:from>
    <xdr:to>
      <xdr:col>5</xdr:col>
      <xdr:colOff>76200</xdr:colOff>
      <xdr:row>282</xdr:row>
      <xdr:rowOff>171450</xdr:rowOff>
    </xdr:to>
    <xdr:pic>
      <xdr:nvPicPr>
        <xdr:cNvPr id="10" name="รูปภาพ 16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826770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311</xdr:row>
      <xdr:rowOff>0</xdr:rowOff>
    </xdr:from>
    <xdr:to>
      <xdr:col>5</xdr:col>
      <xdr:colOff>76200</xdr:colOff>
      <xdr:row>313</xdr:row>
      <xdr:rowOff>171450</xdr:rowOff>
    </xdr:to>
    <xdr:pic>
      <xdr:nvPicPr>
        <xdr:cNvPr id="11" name="รูปภาพ 18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918305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341</xdr:row>
      <xdr:rowOff>295275</xdr:rowOff>
    </xdr:from>
    <xdr:to>
      <xdr:col>5</xdr:col>
      <xdr:colOff>76200</xdr:colOff>
      <xdr:row>344</xdr:row>
      <xdr:rowOff>171450</xdr:rowOff>
    </xdr:to>
    <xdr:pic>
      <xdr:nvPicPr>
        <xdr:cNvPr id="12" name="รูปภาพ 19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009840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373</xdr:row>
      <xdr:rowOff>0</xdr:rowOff>
    </xdr:from>
    <xdr:to>
      <xdr:col>5</xdr:col>
      <xdr:colOff>76200</xdr:colOff>
      <xdr:row>375</xdr:row>
      <xdr:rowOff>171450</xdr:rowOff>
    </xdr:to>
    <xdr:pic>
      <xdr:nvPicPr>
        <xdr:cNvPr id="13" name="รูปภาพ 20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101375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404</xdr:row>
      <xdr:rowOff>0</xdr:rowOff>
    </xdr:from>
    <xdr:to>
      <xdr:col>5</xdr:col>
      <xdr:colOff>76200</xdr:colOff>
      <xdr:row>406</xdr:row>
      <xdr:rowOff>171450</xdr:rowOff>
    </xdr:to>
    <xdr:pic>
      <xdr:nvPicPr>
        <xdr:cNvPr id="14" name="รูปภาพ 21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192911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467</xdr:row>
      <xdr:rowOff>0</xdr:rowOff>
    </xdr:from>
    <xdr:to>
      <xdr:col>5</xdr:col>
      <xdr:colOff>76200</xdr:colOff>
      <xdr:row>469</xdr:row>
      <xdr:rowOff>171450</xdr:rowOff>
    </xdr:to>
    <xdr:pic>
      <xdr:nvPicPr>
        <xdr:cNvPr id="15" name="รูปภาพ 22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374362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498</xdr:row>
      <xdr:rowOff>0</xdr:rowOff>
    </xdr:from>
    <xdr:to>
      <xdr:col>5</xdr:col>
      <xdr:colOff>76200</xdr:colOff>
      <xdr:row>500</xdr:row>
      <xdr:rowOff>171450</xdr:rowOff>
    </xdr:to>
    <xdr:pic>
      <xdr:nvPicPr>
        <xdr:cNvPr id="16" name="รูปภาพ 23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4658975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529</xdr:row>
      <xdr:rowOff>0</xdr:rowOff>
    </xdr:from>
    <xdr:to>
      <xdr:col>5</xdr:col>
      <xdr:colOff>76200</xdr:colOff>
      <xdr:row>531</xdr:row>
      <xdr:rowOff>171450</xdr:rowOff>
    </xdr:to>
    <xdr:pic>
      <xdr:nvPicPr>
        <xdr:cNvPr id="17" name="รูปภาพ 24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557432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560</xdr:row>
      <xdr:rowOff>0</xdr:rowOff>
    </xdr:from>
    <xdr:to>
      <xdr:col>5</xdr:col>
      <xdr:colOff>76200</xdr:colOff>
      <xdr:row>562</xdr:row>
      <xdr:rowOff>171450</xdr:rowOff>
    </xdr:to>
    <xdr:pic>
      <xdr:nvPicPr>
        <xdr:cNvPr id="18" name="รูปภาพ 25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64896800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591</xdr:row>
      <xdr:rowOff>0</xdr:rowOff>
    </xdr:from>
    <xdr:to>
      <xdr:col>5</xdr:col>
      <xdr:colOff>76200</xdr:colOff>
      <xdr:row>593</xdr:row>
      <xdr:rowOff>171450</xdr:rowOff>
    </xdr:to>
    <xdr:pic>
      <xdr:nvPicPr>
        <xdr:cNvPr id="19" name="รูปภาพ 26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740503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622</xdr:row>
      <xdr:rowOff>0</xdr:rowOff>
    </xdr:from>
    <xdr:to>
      <xdr:col>5</xdr:col>
      <xdr:colOff>76200</xdr:colOff>
      <xdr:row>624</xdr:row>
      <xdr:rowOff>171450</xdr:rowOff>
    </xdr:to>
    <xdr:pic>
      <xdr:nvPicPr>
        <xdr:cNvPr id="20" name="รูปภาพ 26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831752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653</xdr:row>
      <xdr:rowOff>0</xdr:rowOff>
    </xdr:from>
    <xdr:to>
      <xdr:col>5</xdr:col>
      <xdr:colOff>76200</xdr:colOff>
      <xdr:row>655</xdr:row>
      <xdr:rowOff>171450</xdr:rowOff>
    </xdr:to>
    <xdr:pic>
      <xdr:nvPicPr>
        <xdr:cNvPr id="21" name="รูปภาพ 26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9222402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436</xdr:row>
      <xdr:rowOff>0</xdr:rowOff>
    </xdr:from>
    <xdr:to>
      <xdr:col>5</xdr:col>
      <xdr:colOff>76200</xdr:colOff>
      <xdr:row>438</xdr:row>
      <xdr:rowOff>171450</xdr:rowOff>
    </xdr:to>
    <xdr:pic>
      <xdr:nvPicPr>
        <xdr:cNvPr id="22" name="รูปภาพ 21" descr="NHSO_logoBlac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128568450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3611;&#3621;&#3633;&#3604;&#3607;&#3635;&#3591;&#3634;&#3609;%20&#3626;&#3611;&#3626;&#3594;.&#3591;&#3611;&#3617;.2560\37.&#3611;&#3621;&#3633;&#3604;&#3619;&#3634;&#3618;&#3591;&#3634;&#3609;&#3585;&#3634;&#3619;&#3619;&#3633;&#3610;&#3649;&#3621;&#3632;&#3592;&#3656;&#3634;&#3618;%20&#3648;&#3591;&#3636;&#3609;&#3588;&#3591;&#3648;&#3627;&#3621;&#3639;&#3629;%20&#3611;&#3619;&#3632;&#3592;&#3635;&#3648;&#3604;&#3639;&#3629;&#3609;%20&#3617;&#3636;&#3618;.2560%20&#3611;&#3619;&#3636;&#3658;&#3609;&#3595;&#3660;&#3592;&#3634;&#3585;&#3619;&#3632;&#3610;&#36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.%20&#3611;&#3621;&#3633;&#3604;&#3592;&#3633;&#3604;&#3607;&#3635;&#3648;&#3629;&#3585;&#3626;&#3634;&#3619;&#3585;&#3634;&#3619;&#3648;&#3610;&#3636;&#3585;&#3648;&#3591;&#3636;&#3609;&#3614;&#3619;&#3657;&#3629;&#3617;&#3648;&#3594;&#3655;&#3588;&#3626;&#3611;&#3626;&#3587;.&#3591;&#3611;&#3617;.2560%20%20&#3648;&#3619;&#3636;&#3656;&#3617;%2017.&#3617;&#3636;&#3606;&#3640;&#3609;&#3634;&#3618;&#3609;.256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7.%20&#3626;&#3611;&#3626;&#3594;.&#3591;&#3611;&#3617;.&#3614;.&#3624;.2560\1.&#3611;&#3621;&#3633;&#3604;&#3607;&#3635;&#3591;&#3634;&#3609;%20&#3626;&#3611;&#3626;&#3594;.&#3591;&#3611;&#3617;.2560\7.2%20&#3611;&#3621;&#3633;&#3604;&#3592;&#3633;&#3604;&#3607;&#3635;&#3648;&#3629;&#3585;&#3626;&#3634;&#3619;&#3585;&#3634;&#3619;&#3648;&#3610;&#3636;&#3585;&#3648;&#3591;&#3636;&#3609;&#3614;&#3619;&#3657;&#3629;&#3617;&#3648;&#3594;&#3655;&#3588;&#3626;&#3611;&#3626;&#3587;.&#3591;&#3611;&#3617;.2560%20%20&#3648;&#3619;&#3636;&#3656;&#3617;%2017.&#3617;&#3636;&#3606;&#3640;&#3609;&#3634;&#3618;&#3609;.25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_financial_report"/>
      <sheetName val="1.ปลัดเงินคงเหลือเดือน มิย.60"/>
    </sheetNames>
    <sheetDataSet>
      <sheetData sheetId="1">
        <row r="22">
          <cell r="F22">
            <v>614259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3 เอกสารการปช.5.2560  14.7.60"/>
      <sheetName val="1.2 บช.รร.และศพด."/>
      <sheetName val="1.เอกสารประกอบการเบิกจ่าย"/>
      <sheetName val="1.1 ประกาศคณ.กก.2557"/>
      <sheetName val="2.รายงานจัดทำเช็ค"/>
      <sheetName val="3.ใบเบิกเงิน"/>
      <sheetName val="4.แบบสรุปขอเบิกเงินทั้งหมด"/>
      <sheetName val="5.รายงานการจัดท้เช็ค"/>
      <sheetName val="6.สมุดคู่มือเบิกเงิน"/>
      <sheetName val="7.1 ใบสำคัญรับเงินหมู่บ้าน"/>
      <sheetName val="7.2บันทึกรายงานการปช."/>
      <sheetName val="7.3 ใบสำคัญรับเงินกก.รายบุคคล"/>
      <sheetName val="7.4 ใบสำคัญ 14.7.2560"/>
      <sheetName val="7.ใบสำคัญรับเงินกก."/>
      <sheetName val="8.รายชื่อ กก.กองทุน"/>
      <sheetName val="9.รายชื่อแผนงาน โครงการ ฯ"/>
      <sheetName val="10.ชื่อโคงการ ชื่อบัญฃี เลขที่"/>
      <sheetName val="11.รายชื่อผู้ขอรับการสนับสนุน"/>
    </sheetNames>
    <sheetDataSet>
      <sheetData sheetId="2">
        <row r="90">
          <cell r="B90">
            <v>76259</v>
          </cell>
        </row>
      </sheetData>
      <sheetData sheetId="6">
        <row r="2">
          <cell r="F2" t="str">
            <v>โครงการสุขภาพดี วิถีชุมชน  บ้านโอโล  หมู่ที่ 1</v>
          </cell>
        </row>
        <row r="3">
          <cell r="F3" t="str">
            <v>โครงการคัดกรองและค้นหาภาวะเสี่ยงของกลุ่มโรคเรื้อรัง บ้านโนนตุ่น หมู่ที่ 2 </v>
          </cell>
        </row>
        <row r="4">
          <cell r="F4" t="str">
            <v>โครงการขยับกายวันละนิด จิตแจ่มใส (โครงการต่อเนื่อง)  บ้านค้าว หมู่ที่ 3,13 </v>
          </cell>
        </row>
        <row r="5">
          <cell r="F5" t="str">
            <v>โครงการ ขยับกายวันละนิดชีวิตแจ่มใส ใส่ใจสุขภาพ หมู่ที่ 4  บ้านนกเขาทอง </v>
          </cell>
        </row>
        <row r="6">
          <cell r="F6" t="str">
            <v>โครงการสุขภาพดีวิถีชุมชน  บ้านโนนดินจี่  หมู่ที่ 5 </v>
          </cell>
        </row>
        <row r="7">
          <cell r="F7" t="str">
            <v>โครงการ สุขภาพดีวิถีชุมชน  บ้านหนองตะไก้  หมู่ที่ 6</v>
          </cell>
        </row>
        <row r="8">
          <cell r="F8" t="str">
            <v>โครงการออกกำลังกายเพื่อสุขภาพ  บ้านห้วยพลวง หมู่ที่ 7</v>
          </cell>
        </row>
        <row r="9">
          <cell r="F9" t="str">
            <v>โครงการประชาชนปลอดภัยจากสารเคมี  บ้านหนองแวง  หมู่ที่ 8</v>
          </cell>
        </row>
        <row r="10">
          <cell r="F10" t="str">
            <v> โครงการ คัดกรองและค้นหาภาวะเสี่ยงโรคเรื้อรัง บ้านหนองแวง บ้านหนองแวง </v>
          </cell>
        </row>
        <row r="11">
          <cell r="F11" t="str">
            <v>โครงการ คัดกรองและค้นหาภาวะเสี่ยงโรคเรื้อรัง   บ้านโอโล หมู่ที่ 10</v>
          </cell>
        </row>
        <row r="12">
          <cell r="F12" t="str">
            <v>โครงการหมู่บ้านน่ามองปลอดลูกน้ำยุงลาย   บ้านโอโล หมู่ที่ 11   .</v>
          </cell>
        </row>
        <row r="13">
          <cell r="F13" t="str">
            <v>โครงการส่งเสริมสุขภาพผู้สูงวัย  บ้านโนนดินจี่ หมู่ที่ 12</v>
          </cell>
        </row>
        <row r="15">
          <cell r="F15" t="str">
            <v>โครงการพัฒนาเครือข่ายสุขภาพจิต </v>
          </cell>
          <cell r="G15">
            <v>10000</v>
          </cell>
        </row>
        <row r="16">
          <cell r="F16" t="str">
            <v>โครงการเฝ้าระวังภาวะทันตสุขภาพในศูนย์เด็กเล็ก </v>
          </cell>
          <cell r="G16">
            <v>5000</v>
          </cell>
        </row>
        <row r="17">
          <cell r="F17" t="str">
            <v>โครงการพัฒนาเครือข่ายป้องกันโรคติดต่อและโรคอุบัติใหม่ </v>
          </cell>
          <cell r="G17">
            <v>15000</v>
          </cell>
        </row>
        <row r="18">
          <cell r="F18" t="str">
            <v>โครงการเยาวชนรุ่นใหม่ห่างไกลเอดส์และยาเสพติด </v>
          </cell>
          <cell r="G18">
            <v>10000</v>
          </cell>
        </row>
        <row r="19">
          <cell r="F19" t="str">
            <v>โครงการตรวจคัดกรองโรคมะเร็งปากมดลูก </v>
          </cell>
          <cell r="G19">
            <v>5000</v>
          </cell>
        </row>
        <row r="20">
          <cell r="F20" t="str">
            <v>โครงการคัดกรองและปรับเปลี่ยนพฤติกรรมเบาหวานและความดันโลหิตสูง </v>
          </cell>
          <cell r="G20">
            <v>30000</v>
          </cell>
        </row>
        <row r="21">
          <cell r="F21" t="str">
            <v>โครงการตรวจสารเคมีตกค้างในเกษตรกร</v>
          </cell>
          <cell r="G21">
            <v>5000</v>
          </cell>
        </row>
        <row r="22">
          <cell r="F22" t="str">
            <v>โครงการผู้ก่อการดี (Metrit Maker) ป้องกันเด็กจมน้ำและการป้องกันการบาดเจ็บทางถนน</v>
          </cell>
          <cell r="G22">
            <v>20000</v>
          </cell>
        </row>
        <row r="26">
          <cell r="F26" t="str">
            <v>โครงการเฝ้าระวัง ป้องกันและควบคุมโรคติดต่อในเด็กปฐมวัย ศพด.วัดบริบูรณ์</v>
          </cell>
        </row>
        <row r="27">
          <cell r="F27" t="str">
            <v>โครงการเฝ้าระวัง ป้องกันและควบคุมโรคติดต่อในเด็กปฐมวัย ศพด.วัดธาตุ</v>
          </cell>
        </row>
        <row r="28">
          <cell r="F28" t="str">
            <v>ส่งเสริมการออกกำลังกายและเล่นกีฬาในโรงเรียน                       </v>
          </cell>
        </row>
        <row r="29">
          <cell r="F29" t="str">
            <v>ส่งเสริมและพัฒนาศักยภาพเด็กปฐมวัยโรงเรียนบ้านห้วยพลวง</v>
          </cell>
        </row>
        <row r="30">
          <cell r="F30" t="str">
            <v>ฟ.ฟันยิ้มสวย โรงเรียนบ้านโนนดินจี่  ประจำปีงบประมาณ  พ.ศ.2560</v>
          </cell>
        </row>
        <row r="31">
          <cell r="F31" t="str">
            <v> หลักการปฐมพยาบาลเบื้องต้นในโรงเรียน                       </v>
          </cell>
        </row>
        <row r="32">
          <cell r="F32" t="str">
            <v>ค่าตอบแทนในการประชุมสำหรับกก./คณะทำงาน</v>
          </cell>
        </row>
        <row r="33">
          <cell r="F33">
            <v>0</v>
          </cell>
        </row>
        <row r="34">
          <cell r="F34" t="str">
            <v>รวมเป็นเงินทั้งหมด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1.เอกสารประกอบการเบิกจ่าย"/>
      <sheetName val="1.1 ประกาศคณ.กก.2557"/>
      <sheetName val="2.รายงานจัดทำเช็ค"/>
      <sheetName val="3.1รับรองการจ่ายเงิน"/>
      <sheetName val="3.ใบเบิกเงิน"/>
      <sheetName val="5.รายงานการจัดท้เช็ค"/>
      <sheetName val="6.สมุดคู่มือเบิกเงิน"/>
      <sheetName val="7.1 ใบสำคัญรับเงินหมู่บ้าน"/>
      <sheetName val="7.2บันทึกรายงานการปช."/>
      <sheetName val="7.3 ใบสำคัญรับเงินกก.รายบุคคล"/>
      <sheetName val="7.4 ใบสำคัญ 14.7.2560"/>
      <sheetName val="7.ใบสำคัญรับเงินกก."/>
      <sheetName val="8.รายชื่อ กก.กองทุน"/>
      <sheetName val="9.รายชื่อแผนงาน โครงการ ฯ"/>
      <sheetName val="10.ชื่อโคงการ ชื่อบัญฃี เลขที่"/>
      <sheetName val="11.รายชื่อผู้ขอรับการสนับสนุน"/>
    </sheetNames>
    <sheetDataSet>
      <sheetData sheetId="4">
        <row r="37">
          <cell r="F37" t="str">
            <v>ค่าตอบแทนการประชุมฯครั้งที่ 8/60และค่าตอบแทนการประชุมอนุฯLTC ครั้งที่ 2/60</v>
          </cell>
          <cell r="G37">
            <v>13700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120" zoomScaleNormal="120" zoomScalePageLayoutView="0" workbookViewId="0" topLeftCell="A1">
      <selection activeCell="D27" sqref="D27"/>
    </sheetView>
  </sheetViews>
  <sheetFormatPr defaultColWidth="9.140625" defaultRowHeight="15"/>
  <cols>
    <col min="1" max="2" width="3.421875" style="435" customWidth="1"/>
    <col min="3" max="3" width="11.421875" style="313" customWidth="1"/>
    <col min="4" max="4" width="54.421875" style="313" customWidth="1"/>
    <col min="5" max="5" width="10.57421875" style="436" customWidth="1"/>
    <col min="6" max="6" width="10.140625" style="313" customWidth="1"/>
    <col min="7" max="16384" width="9.00390625" style="313" customWidth="1"/>
  </cols>
  <sheetData>
    <row r="1" spans="1:6" ht="21">
      <c r="A1" s="506" t="s">
        <v>848</v>
      </c>
      <c r="B1" s="506"/>
      <c r="C1" s="506"/>
      <c r="D1" s="506"/>
      <c r="E1" s="506"/>
      <c r="F1" s="506"/>
    </row>
    <row r="2" spans="1:6" ht="21">
      <c r="A2" s="406" t="s">
        <v>53</v>
      </c>
      <c r="B2" s="406" t="s">
        <v>53</v>
      </c>
      <c r="C2" s="407" t="s">
        <v>849</v>
      </c>
      <c r="D2" s="406" t="s">
        <v>850</v>
      </c>
      <c r="E2" s="408" t="s">
        <v>851</v>
      </c>
      <c r="F2" s="406" t="s">
        <v>852</v>
      </c>
    </row>
    <row r="3" spans="1:6" ht="21">
      <c r="A3" s="409">
        <v>1</v>
      </c>
      <c r="B3" s="409">
        <v>1</v>
      </c>
      <c r="C3" s="410" t="s">
        <v>853</v>
      </c>
      <c r="D3" s="410" t="str">
        <f>+'[2]4.แบบสรุปขอเบิกเงินทั้งหมด'!F2</f>
        <v>โครงการสุขภาพดี วิถีชุมชน  บ้านโอโล  หมู่ที่ 1</v>
      </c>
      <c r="E3" s="411">
        <v>19000</v>
      </c>
      <c r="F3" s="410"/>
    </row>
    <row r="4" spans="1:6" ht="21">
      <c r="A4" s="412">
        <v>2</v>
      </c>
      <c r="B4" s="413">
        <v>2</v>
      </c>
      <c r="C4" s="414" t="s">
        <v>854</v>
      </c>
      <c r="D4" s="414" t="str">
        <f>+'[2]4.แบบสรุปขอเบิกเงินทั้งหมด'!F3</f>
        <v>โครงการคัดกรองและค้นหาภาวะเสี่ยงของกลุ่มโรคเรื้อรัง บ้านโนนตุ่น หมู่ที่ 2 </v>
      </c>
      <c r="E4" s="415">
        <v>18000</v>
      </c>
      <c r="F4" s="414"/>
    </row>
    <row r="5" spans="1:6" ht="21">
      <c r="A5" s="412">
        <v>3</v>
      </c>
      <c r="B5" s="416">
        <v>3</v>
      </c>
      <c r="C5" s="414" t="s">
        <v>855</v>
      </c>
      <c r="D5" s="414" t="str">
        <f>+'[2]4.แบบสรุปขอเบิกเงินทั้งหมด'!F4</f>
        <v>โครงการขยับกายวันละนิด จิตแจ่มใส (โครงการต่อเนื่อง)  บ้านค้าว หมู่ที่ 3,13 </v>
      </c>
      <c r="E5" s="415">
        <v>42000</v>
      </c>
      <c r="F5" s="414"/>
    </row>
    <row r="6" spans="1:6" ht="21">
      <c r="A6" s="412">
        <v>4</v>
      </c>
      <c r="B6" s="412">
        <v>4</v>
      </c>
      <c r="C6" s="414" t="s">
        <v>856</v>
      </c>
      <c r="D6" s="414" t="str">
        <f>+'[2]4.แบบสรุปขอเบิกเงินทั้งหมด'!F5</f>
        <v>โครงการ ขยับกายวันละนิดชีวิตแจ่มใส ใส่ใจสุขภาพ หมู่ที่ 4  บ้านนกเขาทอง </v>
      </c>
      <c r="E6" s="415">
        <v>18000</v>
      </c>
      <c r="F6" s="414"/>
    </row>
    <row r="7" spans="1:6" ht="21">
      <c r="A7" s="412">
        <v>5</v>
      </c>
      <c r="B7" s="412">
        <v>5</v>
      </c>
      <c r="C7" s="414" t="s">
        <v>857</v>
      </c>
      <c r="D7" s="414" t="str">
        <f>+'[2]4.แบบสรุปขอเบิกเงินทั้งหมด'!F6</f>
        <v>โครงการสุขภาพดีวิถีชุมชน  บ้านโนนดินจี่  หมู่ที่ 5 </v>
      </c>
      <c r="E7" s="415">
        <v>19000</v>
      </c>
      <c r="F7" s="414"/>
    </row>
    <row r="8" spans="1:6" ht="21">
      <c r="A8" s="412">
        <v>6</v>
      </c>
      <c r="B8" s="412">
        <v>6</v>
      </c>
      <c r="C8" s="414" t="s">
        <v>858</v>
      </c>
      <c r="D8" s="414" t="str">
        <f>+'[2]4.แบบสรุปขอเบิกเงินทั้งหมด'!F7</f>
        <v>โครงการ สุขภาพดีวิถีชุมชน  บ้านหนองตะไก้  หมู่ที่ 6</v>
      </c>
      <c r="E8" s="415">
        <v>18000</v>
      </c>
      <c r="F8" s="414"/>
    </row>
    <row r="9" spans="1:6" ht="21">
      <c r="A9" s="412">
        <v>7</v>
      </c>
      <c r="B9" s="412">
        <v>7</v>
      </c>
      <c r="C9" s="414" t="s">
        <v>859</v>
      </c>
      <c r="D9" s="414" t="str">
        <f>+'[2]4.แบบสรุปขอเบิกเงินทั้งหมด'!F8</f>
        <v>โครงการออกกำลังกายเพื่อสุขภาพ  บ้านห้วยพลวง หมู่ที่ 7</v>
      </c>
      <c r="E9" s="415">
        <v>19000</v>
      </c>
      <c r="F9" s="414"/>
    </row>
    <row r="10" spans="1:6" ht="21">
      <c r="A10" s="412">
        <v>8</v>
      </c>
      <c r="B10" s="412">
        <v>8</v>
      </c>
      <c r="C10" s="414" t="s">
        <v>860</v>
      </c>
      <c r="D10" s="414" t="str">
        <f>+'[2]4.แบบสรุปขอเบิกเงินทั้งหมด'!F9</f>
        <v>โครงการประชาชนปลอดภัยจากสารเคมี  บ้านหนองแวง  หมู่ที่ 8</v>
      </c>
      <c r="E10" s="415">
        <v>20000</v>
      </c>
      <c r="F10" s="414"/>
    </row>
    <row r="11" spans="1:6" ht="21">
      <c r="A11" s="412">
        <v>9</v>
      </c>
      <c r="B11" s="412">
        <v>9</v>
      </c>
      <c r="C11" s="414" t="s">
        <v>860</v>
      </c>
      <c r="D11" s="414" t="str">
        <f>+'[2]4.แบบสรุปขอเบิกเงินทั้งหมด'!F10</f>
        <v> โครงการ คัดกรองและค้นหาภาวะเสี่ยงโรคเรื้อรัง บ้านหนองแวง บ้านหนองแวง </v>
      </c>
      <c r="E11" s="415">
        <v>20000</v>
      </c>
      <c r="F11" s="414"/>
    </row>
    <row r="12" spans="1:6" ht="21">
      <c r="A12" s="412">
        <v>10</v>
      </c>
      <c r="B12" s="412">
        <v>10</v>
      </c>
      <c r="C12" s="414" t="s">
        <v>853</v>
      </c>
      <c r="D12" s="414" t="str">
        <f>+'[2]4.แบบสรุปขอเบิกเงินทั้งหมด'!F11</f>
        <v>โครงการ คัดกรองและค้นหาภาวะเสี่ยงโรคเรื้อรัง   บ้านโอโล หมู่ที่ 10</v>
      </c>
      <c r="E12" s="415">
        <v>20000</v>
      </c>
      <c r="F12" s="414"/>
    </row>
    <row r="13" spans="1:6" ht="21">
      <c r="A13" s="412">
        <v>11</v>
      </c>
      <c r="B13" s="412">
        <v>11</v>
      </c>
      <c r="C13" s="414" t="s">
        <v>853</v>
      </c>
      <c r="D13" s="414" t="str">
        <f>+'[2]4.แบบสรุปขอเบิกเงินทั้งหมด'!F12</f>
        <v>โครงการหมู่บ้านน่ามองปลอดลูกน้ำยุงลาย   บ้านโอโล หมู่ที่ 11   .</v>
      </c>
      <c r="E13" s="415">
        <v>19000</v>
      </c>
      <c r="F13" s="414"/>
    </row>
    <row r="14" spans="1:6" ht="21">
      <c r="A14" s="412">
        <v>12</v>
      </c>
      <c r="B14" s="412">
        <v>12</v>
      </c>
      <c r="C14" s="414" t="s">
        <v>857</v>
      </c>
      <c r="D14" s="414" t="str">
        <f>+'[2]4.แบบสรุปขอเบิกเงินทั้งหมด'!F13</f>
        <v>โครงการส่งเสริมสุขภาพผู้สูงวัย  บ้านโนนดินจี่ หมู่ที่ 12</v>
      </c>
      <c r="E14" s="415">
        <v>19000</v>
      </c>
      <c r="F14" s="417"/>
    </row>
    <row r="15" spans="1:6" ht="21">
      <c r="A15" s="412">
        <v>13</v>
      </c>
      <c r="B15" s="412">
        <v>1</v>
      </c>
      <c r="C15" s="414" t="s">
        <v>861</v>
      </c>
      <c r="D15" s="414" t="str">
        <f>+D40</f>
        <v> หลักการปฐมพยาบาลเบื้องต้นในโรงเรียน                       </v>
      </c>
      <c r="E15" s="415">
        <v>10000</v>
      </c>
      <c r="F15" s="417"/>
    </row>
    <row r="16" spans="1:6" ht="21">
      <c r="A16" s="412">
        <v>14</v>
      </c>
      <c r="B16" s="412">
        <v>2</v>
      </c>
      <c r="C16" s="414" t="s">
        <v>862</v>
      </c>
      <c r="D16" s="414" t="str">
        <f>+D41</f>
        <v>ค่าตอบแทนในการประชุมสำหรับกก./คณะทำงาน</v>
      </c>
      <c r="E16" s="415">
        <v>10000</v>
      </c>
      <c r="F16" s="417"/>
    </row>
    <row r="17" spans="1:6" ht="21">
      <c r="A17" s="412">
        <v>15</v>
      </c>
      <c r="B17" s="412">
        <v>3</v>
      </c>
      <c r="C17" s="414" t="s">
        <v>863</v>
      </c>
      <c r="D17" s="414">
        <f>+D42</f>
        <v>0</v>
      </c>
      <c r="E17" s="415">
        <v>10000</v>
      </c>
      <c r="F17" s="417"/>
    </row>
    <row r="18" spans="1:6" ht="21">
      <c r="A18" s="412">
        <v>16</v>
      </c>
      <c r="B18" s="412">
        <v>4</v>
      </c>
      <c r="C18" s="414" t="s">
        <v>864</v>
      </c>
      <c r="D18" s="414" t="str">
        <f>+D43</f>
        <v>รวมเป็นเงินทั้งหมด</v>
      </c>
      <c r="E18" s="415">
        <v>10000</v>
      </c>
      <c r="F18" s="417"/>
    </row>
    <row r="19" spans="1:6" ht="21">
      <c r="A19" s="412"/>
      <c r="B19" s="412"/>
      <c r="C19" s="414"/>
      <c r="D19" s="418" t="s">
        <v>865</v>
      </c>
      <c r="E19" s="419"/>
      <c r="F19" s="420">
        <f>SUM(E3:E18)</f>
        <v>291000</v>
      </c>
    </row>
    <row r="20" spans="1:6" ht="21">
      <c r="A20" s="412">
        <v>17</v>
      </c>
      <c r="B20" s="412">
        <v>1</v>
      </c>
      <c r="C20" s="414" t="s">
        <v>673</v>
      </c>
      <c r="D20" s="414" t="str">
        <f>+'[2]4.แบบสรุปขอเบิกเงินทั้งหมด'!F15</f>
        <v>โครงการพัฒนาเครือข่ายสุขภาพจิต </v>
      </c>
      <c r="E20" s="415">
        <f>+'[2]4.แบบสรุปขอเบิกเงินทั้งหมด'!G15</f>
        <v>10000</v>
      </c>
      <c r="F20" s="414"/>
    </row>
    <row r="21" spans="1:6" ht="21">
      <c r="A21" s="412">
        <v>18</v>
      </c>
      <c r="B21" s="412">
        <v>2</v>
      </c>
      <c r="C21" s="414" t="s">
        <v>673</v>
      </c>
      <c r="D21" s="414" t="str">
        <f>+'[2]4.แบบสรุปขอเบิกเงินทั้งหมด'!F16</f>
        <v>โครงการเฝ้าระวังภาวะทันตสุขภาพในศูนย์เด็กเล็ก </v>
      </c>
      <c r="E21" s="415">
        <f>+'[2]4.แบบสรุปขอเบิกเงินทั้งหมด'!G16</f>
        <v>5000</v>
      </c>
      <c r="F21" s="414"/>
    </row>
    <row r="22" spans="1:6" ht="21">
      <c r="A22" s="412">
        <v>19</v>
      </c>
      <c r="B22" s="412">
        <v>3</v>
      </c>
      <c r="C22" s="414" t="s">
        <v>673</v>
      </c>
      <c r="D22" s="414" t="str">
        <f>+'[2]4.แบบสรุปขอเบิกเงินทั้งหมด'!F17</f>
        <v>โครงการพัฒนาเครือข่ายป้องกันโรคติดต่อและโรคอุบัติใหม่ </v>
      </c>
      <c r="E22" s="415">
        <f>+'[2]4.แบบสรุปขอเบิกเงินทั้งหมด'!G17</f>
        <v>15000</v>
      </c>
      <c r="F22" s="414"/>
    </row>
    <row r="23" spans="1:6" ht="21">
      <c r="A23" s="412">
        <v>20</v>
      </c>
      <c r="B23" s="412">
        <v>4</v>
      </c>
      <c r="C23" s="414" t="s">
        <v>673</v>
      </c>
      <c r="D23" s="414" t="str">
        <f>+'[2]4.แบบสรุปขอเบิกเงินทั้งหมด'!F18</f>
        <v>โครงการเยาวชนรุ่นใหม่ห่างไกลเอดส์และยาเสพติด </v>
      </c>
      <c r="E23" s="415">
        <f>+'[2]4.แบบสรุปขอเบิกเงินทั้งหมด'!G18</f>
        <v>10000</v>
      </c>
      <c r="F23" s="414"/>
    </row>
    <row r="24" spans="1:6" ht="21">
      <c r="A24" s="412">
        <v>21</v>
      </c>
      <c r="B24" s="412">
        <v>5</v>
      </c>
      <c r="C24" s="414" t="s">
        <v>673</v>
      </c>
      <c r="D24" s="414" t="str">
        <f>+'[2]4.แบบสรุปขอเบิกเงินทั้งหมด'!F19</f>
        <v>โครงการตรวจคัดกรองโรคมะเร็งปากมดลูก </v>
      </c>
      <c r="E24" s="415">
        <f>+'[2]4.แบบสรุปขอเบิกเงินทั้งหมด'!G19</f>
        <v>5000</v>
      </c>
      <c r="F24" s="414"/>
    </row>
    <row r="25" spans="1:6" ht="21">
      <c r="A25" s="412">
        <v>22</v>
      </c>
      <c r="B25" s="412">
        <v>6</v>
      </c>
      <c r="C25" s="414" t="s">
        <v>673</v>
      </c>
      <c r="D25" s="414" t="str">
        <f>+'[2]4.แบบสรุปขอเบิกเงินทั้งหมด'!F20</f>
        <v>โครงการคัดกรองและปรับเปลี่ยนพฤติกรรมเบาหวานและความดันโลหิตสูง </v>
      </c>
      <c r="E25" s="415">
        <f>+'[2]4.แบบสรุปขอเบิกเงินทั้งหมด'!G20</f>
        <v>30000</v>
      </c>
      <c r="F25" s="414"/>
    </row>
    <row r="26" spans="1:6" ht="21">
      <c r="A26" s="412">
        <v>23</v>
      </c>
      <c r="B26" s="412">
        <v>7</v>
      </c>
      <c r="C26" s="414" t="s">
        <v>673</v>
      </c>
      <c r="D26" s="414" t="str">
        <f>+'[2]4.แบบสรุปขอเบิกเงินทั้งหมด'!F21</f>
        <v>โครงการตรวจสารเคมีตกค้างในเกษตรกร</v>
      </c>
      <c r="E26" s="415">
        <f>+'[2]4.แบบสรุปขอเบิกเงินทั้งหมด'!G21</f>
        <v>5000</v>
      </c>
      <c r="F26" s="414"/>
    </row>
    <row r="27" spans="1:6" ht="21">
      <c r="A27" s="412">
        <v>24</v>
      </c>
      <c r="B27" s="412">
        <v>8</v>
      </c>
      <c r="C27" s="414" t="s">
        <v>673</v>
      </c>
      <c r="D27" s="451" t="str">
        <f>+'[2]4.แบบสรุปขอเบิกเงินทั้งหมด'!F22</f>
        <v>โครงการผู้ก่อการดี (Metrit Maker) ป้องกันเด็กจมน้ำและการป้องกันการบาดเจ็บทางถนน</v>
      </c>
      <c r="E27" s="415">
        <f>+'[2]4.แบบสรุปขอเบิกเงินทั้งหมด'!G22</f>
        <v>20000</v>
      </c>
      <c r="F27" s="417"/>
    </row>
    <row r="28" spans="1:6" ht="21">
      <c r="A28" s="412"/>
      <c r="B28" s="412"/>
      <c r="C28" s="414"/>
      <c r="D28" s="418" t="s">
        <v>866</v>
      </c>
      <c r="E28" s="419"/>
      <c r="F28" s="420">
        <f>SUM(E20:E27)</f>
        <v>100000</v>
      </c>
    </row>
    <row r="29" spans="1:6" ht="21">
      <c r="A29" s="412">
        <v>25</v>
      </c>
      <c r="B29" s="412">
        <v>1</v>
      </c>
      <c r="C29" s="414" t="s">
        <v>867</v>
      </c>
      <c r="D29" s="414" t="str">
        <f>+'[2]4.แบบสรุปขอเบิกเงินทั้งหมด'!F26</f>
        <v>โครงการเฝ้าระวัง ป้องกันและควบคุมโรคติดต่อในเด็กปฐมวัย ศพด.วัดบริบูรณ์</v>
      </c>
      <c r="E29" s="415">
        <v>10000</v>
      </c>
      <c r="F29" s="414"/>
    </row>
    <row r="30" spans="1:6" ht="21">
      <c r="A30" s="412">
        <v>26</v>
      </c>
      <c r="B30" s="412">
        <v>2</v>
      </c>
      <c r="C30" s="414" t="s">
        <v>868</v>
      </c>
      <c r="D30" s="414" t="str">
        <f>+'[2]4.แบบสรุปขอเบิกเงินทั้งหมด'!F27</f>
        <v>โครงการเฝ้าระวัง ป้องกันและควบคุมโรคติดต่อในเด็กปฐมวัย ศพด.วัดธาตุ</v>
      </c>
      <c r="E30" s="415">
        <v>10000</v>
      </c>
      <c r="F30" s="414"/>
    </row>
    <row r="31" spans="1:6" ht="21">
      <c r="A31" s="412">
        <v>27</v>
      </c>
      <c r="B31" s="412">
        <v>3</v>
      </c>
      <c r="C31" s="414" t="s">
        <v>869</v>
      </c>
      <c r="D31" s="414" t="str">
        <f>+'[2]4.แบบสรุปขอเบิกเงินทั้งหมด'!F28</f>
        <v>ส่งเสริมการออกกำลังกายและเล่นกีฬาในโรงเรียน                       </v>
      </c>
      <c r="E31" s="415">
        <v>10000</v>
      </c>
      <c r="F31" s="414"/>
    </row>
    <row r="32" spans="1:6" ht="21">
      <c r="A32" s="412">
        <v>28</v>
      </c>
      <c r="B32" s="412">
        <v>4</v>
      </c>
      <c r="C32" s="414" t="s">
        <v>716</v>
      </c>
      <c r="D32" s="414" t="str">
        <f>+'[2]4.แบบสรุปขอเบิกเงินทั้งหมด'!F29</f>
        <v>ส่งเสริมและพัฒนาศักยภาพเด็กปฐมวัยโรงเรียนบ้านห้วยพลวง</v>
      </c>
      <c r="E32" s="415">
        <v>10000</v>
      </c>
      <c r="F32" s="414"/>
    </row>
    <row r="33" spans="1:6" ht="21">
      <c r="A33" s="412">
        <v>29</v>
      </c>
      <c r="B33" s="412">
        <v>5</v>
      </c>
      <c r="C33" s="414" t="s">
        <v>718</v>
      </c>
      <c r="D33" s="414" t="str">
        <f>+'[2]4.แบบสรุปขอเบิกเงินทั้งหมด'!F30</f>
        <v>ฟ.ฟันยิ้มสวย โรงเรียนบ้านโนนดินจี่  ประจำปีงบประมาณ  พ.ศ.2560</v>
      </c>
      <c r="E33" s="415">
        <v>10000</v>
      </c>
      <c r="F33" s="417"/>
    </row>
    <row r="34" spans="1:6" ht="21">
      <c r="A34" s="412">
        <v>30</v>
      </c>
      <c r="B34" s="412">
        <v>6</v>
      </c>
      <c r="C34" s="414" t="s">
        <v>870</v>
      </c>
      <c r="D34" s="414">
        <f>+'[2]4.แบบสรุปขอเบิกเงินทั้งหมด'!F36</f>
        <v>0</v>
      </c>
      <c r="E34" s="415">
        <v>94000</v>
      </c>
      <c r="F34" s="417"/>
    </row>
    <row r="35" spans="1:6" ht="21">
      <c r="A35" s="412"/>
      <c r="B35" s="412"/>
      <c r="C35" s="414"/>
      <c r="D35" s="418" t="s">
        <v>871</v>
      </c>
      <c r="E35" s="419"/>
      <c r="F35" s="420">
        <f>SUM(E29:E34)</f>
        <v>144000</v>
      </c>
    </row>
    <row r="36" spans="1:6" ht="21">
      <c r="A36" s="412">
        <v>31</v>
      </c>
      <c r="B36" s="412">
        <v>1</v>
      </c>
      <c r="C36" s="414" t="s">
        <v>872</v>
      </c>
      <c r="D36" s="414" t="s">
        <v>873</v>
      </c>
      <c r="E36" s="419">
        <f>+E44</f>
        <v>76259</v>
      </c>
      <c r="F36" s="420">
        <f>+E36</f>
        <v>76259</v>
      </c>
    </row>
    <row r="37" spans="1:6" ht="21">
      <c r="A37" s="421">
        <v>32</v>
      </c>
      <c r="B37" s="421">
        <v>1</v>
      </c>
      <c r="C37" s="422" t="s">
        <v>870</v>
      </c>
      <c r="D37" s="422" t="s">
        <v>874</v>
      </c>
      <c r="E37" s="423">
        <f>+E45</f>
        <v>3000</v>
      </c>
      <c r="F37" s="424">
        <f>+E37</f>
        <v>3000</v>
      </c>
    </row>
    <row r="38" spans="1:6" ht="21">
      <c r="A38" s="507" t="s">
        <v>875</v>
      </c>
      <c r="B38" s="508"/>
      <c r="C38" s="508"/>
      <c r="D38" s="509"/>
      <c r="E38" s="425">
        <f>SUM(E3:E37)</f>
        <v>614259</v>
      </c>
      <c r="F38" s="425">
        <f>SUM(F3:F37)</f>
        <v>614259</v>
      </c>
    </row>
    <row r="39" spans="1:6" ht="21">
      <c r="A39" s="412"/>
      <c r="B39" s="412"/>
      <c r="C39" s="414"/>
      <c r="D39" s="414"/>
      <c r="E39" s="415"/>
      <c r="F39" s="417"/>
    </row>
    <row r="40" spans="1:6" ht="21">
      <c r="A40" s="412">
        <v>1</v>
      </c>
      <c r="B40" s="412"/>
      <c r="C40" s="414" t="s">
        <v>861</v>
      </c>
      <c r="D40" s="414" t="str">
        <f>+'[2]4.แบบสรุปขอเบิกเงินทั้งหมด'!F31</f>
        <v> หลักการปฐมพยาบาลเบื้องต้นในโรงเรียน                       </v>
      </c>
      <c r="E40" s="415">
        <v>10000</v>
      </c>
      <c r="F40" s="414"/>
    </row>
    <row r="41" spans="1:6" ht="21">
      <c r="A41" s="412">
        <v>2</v>
      </c>
      <c r="B41" s="412"/>
      <c r="C41" s="414" t="s">
        <v>862</v>
      </c>
      <c r="D41" s="414" t="str">
        <f>+'[2]4.แบบสรุปขอเบิกเงินทั้งหมด'!F32</f>
        <v>ค่าตอบแทนในการประชุมสำหรับกก./คณะทำงาน</v>
      </c>
      <c r="E41" s="415">
        <v>10000</v>
      </c>
      <c r="F41" s="414"/>
    </row>
    <row r="42" spans="1:6" ht="21">
      <c r="A42" s="412">
        <v>3</v>
      </c>
      <c r="B42" s="412"/>
      <c r="C42" s="414" t="s">
        <v>863</v>
      </c>
      <c r="D42" s="414">
        <f>+'[2]4.แบบสรุปขอเบิกเงินทั้งหมด'!F33</f>
        <v>0</v>
      </c>
      <c r="E42" s="415">
        <v>10000</v>
      </c>
      <c r="F42" s="414"/>
    </row>
    <row r="43" spans="1:6" ht="21">
      <c r="A43" s="412">
        <v>4</v>
      </c>
      <c r="B43" s="412"/>
      <c r="C43" s="414" t="s">
        <v>864</v>
      </c>
      <c r="D43" s="414" t="str">
        <f>+'[2]4.แบบสรุปขอเบิกเงินทั้งหมด'!F34</f>
        <v>รวมเป็นเงินทั้งหมด</v>
      </c>
      <c r="E43" s="415">
        <v>10000</v>
      </c>
      <c r="F43" s="417">
        <f>SUM(E40:E43)</f>
        <v>40000</v>
      </c>
    </row>
    <row r="44" spans="1:6" ht="21">
      <c r="A44" s="413"/>
      <c r="B44" s="413"/>
      <c r="C44" s="426" t="s">
        <v>872</v>
      </c>
      <c r="D44" s="426" t="s">
        <v>876</v>
      </c>
      <c r="E44" s="427">
        <f>+'[2]1.เอกสารประกอบการเบิกจ่าย'!B90</f>
        <v>76259</v>
      </c>
      <c r="F44" s="428">
        <f>+E44</f>
        <v>76259</v>
      </c>
    </row>
    <row r="45" spans="1:6" ht="21">
      <c r="A45" s="421">
        <v>1</v>
      </c>
      <c r="B45" s="421"/>
      <c r="C45" s="422" t="s">
        <v>870</v>
      </c>
      <c r="D45" s="422" t="s">
        <v>877</v>
      </c>
      <c r="E45" s="429">
        <v>3000</v>
      </c>
      <c r="F45" s="430">
        <f>SUM(E45)</f>
        <v>3000</v>
      </c>
    </row>
    <row r="46" spans="1:6" ht="21">
      <c r="A46" s="431"/>
      <c r="B46" s="431"/>
      <c r="C46" s="432"/>
      <c r="D46" s="433"/>
      <c r="E46" s="425"/>
      <c r="F46" s="434"/>
    </row>
  </sheetData>
  <sheetProtection/>
  <mergeCells count="2">
    <mergeCell ref="A1:F1"/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7"/>
  <sheetViews>
    <sheetView view="pageBreakPreview" zoomScale="120" zoomScaleNormal="120" zoomScaleSheetLayoutView="120" zoomScalePageLayoutView="0" workbookViewId="0" topLeftCell="G233">
      <selection activeCell="J234" sqref="J234"/>
    </sheetView>
  </sheetViews>
  <sheetFormatPr defaultColWidth="9.140625" defaultRowHeight="15"/>
  <cols>
    <col min="1" max="1" width="5.421875" style="1" customWidth="1"/>
    <col min="2" max="4" width="3.7109375" style="1" customWidth="1"/>
    <col min="5" max="5" width="7.8515625" style="1" customWidth="1"/>
    <col min="6" max="6" width="10.421875" style="2" customWidth="1"/>
    <col min="7" max="7" width="9.421875" style="1" customWidth="1"/>
    <col min="8" max="9" width="3.7109375" style="1" customWidth="1"/>
    <col min="10" max="10" width="6.8515625" style="1" customWidth="1"/>
    <col min="11" max="11" width="7.57421875" style="1" customWidth="1"/>
    <col min="12" max="12" width="9.7109375" style="1" customWidth="1"/>
    <col min="13" max="13" width="6.8515625" style="1" customWidth="1"/>
    <col min="14" max="16" width="10.28125" style="2" customWidth="1"/>
    <col min="17" max="17" width="3.140625" style="1" customWidth="1"/>
    <col min="18" max="18" width="19.421875" style="1" customWidth="1"/>
    <col min="19" max="19" width="3.57421875" style="336" customWidth="1"/>
    <col min="20" max="20" width="12.8515625" style="1" customWidth="1"/>
    <col min="21" max="21" width="15.421875" style="1" customWidth="1"/>
    <col min="22" max="22" width="11.00390625" style="2" customWidth="1"/>
    <col min="23" max="16384" width="9.00390625" style="1" customWidth="1"/>
  </cols>
  <sheetData>
    <row r="1" spans="5:16" ht="23.25">
      <c r="E1" s="1" t="s">
        <v>400</v>
      </c>
      <c r="F1" s="1"/>
      <c r="N1" s="1"/>
      <c r="P1" s="1" t="s">
        <v>400</v>
      </c>
    </row>
    <row r="2" spans="1:25" ht="23.25">
      <c r="A2" s="524" t="s">
        <v>391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44"/>
      <c r="M2" s="45"/>
      <c r="N2" s="524" t="s">
        <v>391</v>
      </c>
      <c r="O2" s="525"/>
      <c r="P2" s="525"/>
      <c r="Q2" s="525"/>
      <c r="R2" s="525"/>
      <c r="S2" s="525"/>
      <c r="T2" s="526"/>
      <c r="U2" s="161"/>
      <c r="V2"/>
      <c r="W2"/>
      <c r="X2"/>
      <c r="Y2"/>
    </row>
    <row r="3" spans="1:22" ht="23.25">
      <c r="A3" s="536" t="s">
        <v>363</v>
      </c>
      <c r="B3" s="536"/>
      <c r="C3" s="536"/>
      <c r="D3" s="536"/>
      <c r="E3" s="536"/>
      <c r="F3" s="536"/>
      <c r="G3" s="536"/>
      <c r="H3" s="536" t="s">
        <v>389</v>
      </c>
      <c r="I3" s="536"/>
      <c r="J3" s="536"/>
      <c r="K3" s="536"/>
      <c r="L3" s="536" t="s">
        <v>390</v>
      </c>
      <c r="M3" s="536"/>
      <c r="N3" s="536"/>
      <c r="O3" s="536"/>
      <c r="P3" s="536"/>
      <c r="Q3" s="536"/>
      <c r="R3" s="536"/>
      <c r="S3" s="536"/>
      <c r="T3" s="536"/>
      <c r="U3" s="87"/>
      <c r="V3" s="160" t="s">
        <v>399</v>
      </c>
    </row>
    <row r="4" spans="1:22" ht="23.25">
      <c r="A4" s="524" t="s">
        <v>360</v>
      </c>
      <c r="B4" s="526"/>
      <c r="C4" s="537" t="s">
        <v>53</v>
      </c>
      <c r="D4" s="538"/>
      <c r="E4" s="92" t="s">
        <v>365</v>
      </c>
      <c r="F4" s="91" t="s">
        <v>119</v>
      </c>
      <c r="G4" s="92" t="s">
        <v>397</v>
      </c>
      <c r="H4" s="535" t="s">
        <v>371</v>
      </c>
      <c r="I4" s="535"/>
      <c r="J4" s="92" t="s">
        <v>362</v>
      </c>
      <c r="K4" s="92" t="s">
        <v>377</v>
      </c>
      <c r="L4" s="92" t="s">
        <v>379</v>
      </c>
      <c r="M4" s="92" t="s">
        <v>362</v>
      </c>
      <c r="N4" s="91" t="s">
        <v>19</v>
      </c>
      <c r="O4" s="91"/>
      <c r="P4" s="91" t="s">
        <v>19</v>
      </c>
      <c r="Q4" s="535"/>
      <c r="R4" s="535"/>
      <c r="S4" s="535"/>
      <c r="T4" s="535"/>
      <c r="U4" s="92" t="s">
        <v>386</v>
      </c>
      <c r="V4" s="160" t="s">
        <v>388</v>
      </c>
    </row>
    <row r="5" spans="1:22" ht="23.25">
      <c r="A5" s="92" t="s">
        <v>361</v>
      </c>
      <c r="B5" s="92" t="s">
        <v>362</v>
      </c>
      <c r="C5" s="533" t="s">
        <v>105</v>
      </c>
      <c r="D5" s="534"/>
      <c r="E5" s="92" t="s">
        <v>366</v>
      </c>
      <c r="F5" s="91" t="s">
        <v>392</v>
      </c>
      <c r="G5" s="92" t="s">
        <v>396</v>
      </c>
      <c r="H5" s="535" t="s">
        <v>372</v>
      </c>
      <c r="I5" s="535"/>
      <c r="J5" s="92" t="s">
        <v>361</v>
      </c>
      <c r="K5" s="92" t="s">
        <v>378</v>
      </c>
      <c r="L5" s="92" t="s">
        <v>380</v>
      </c>
      <c r="M5" s="92" t="s">
        <v>361</v>
      </c>
      <c r="N5" s="91" t="s">
        <v>381</v>
      </c>
      <c r="O5" s="91" t="s">
        <v>383</v>
      </c>
      <c r="P5" s="91" t="s">
        <v>381</v>
      </c>
      <c r="Q5" s="535" t="s">
        <v>385</v>
      </c>
      <c r="R5" s="535"/>
      <c r="S5" s="535" t="s">
        <v>179</v>
      </c>
      <c r="T5" s="535"/>
      <c r="U5" s="92" t="s">
        <v>387</v>
      </c>
      <c r="V5" s="63"/>
    </row>
    <row r="6" spans="1:22" ht="23.25">
      <c r="A6" s="94"/>
      <c r="B6" s="94"/>
      <c r="C6" s="527" t="s">
        <v>364</v>
      </c>
      <c r="D6" s="528"/>
      <c r="E6" s="94"/>
      <c r="F6" s="93"/>
      <c r="G6" s="94" t="s">
        <v>398</v>
      </c>
      <c r="H6" s="536" t="s">
        <v>364</v>
      </c>
      <c r="I6" s="536"/>
      <c r="J6" s="94" t="s">
        <v>374</v>
      </c>
      <c r="K6" s="94" t="s">
        <v>376</v>
      </c>
      <c r="L6" s="94" t="s">
        <v>371</v>
      </c>
      <c r="M6" s="94" t="s">
        <v>374</v>
      </c>
      <c r="N6" s="93" t="s">
        <v>382</v>
      </c>
      <c r="O6" s="93"/>
      <c r="P6" s="93" t="s">
        <v>384</v>
      </c>
      <c r="Q6" s="536"/>
      <c r="R6" s="536"/>
      <c r="S6" s="536"/>
      <c r="T6" s="536"/>
      <c r="U6" s="94"/>
      <c r="V6" s="63"/>
    </row>
    <row r="7" spans="1:22" ht="23.25">
      <c r="A7" s="165" t="s">
        <v>393</v>
      </c>
      <c r="B7" s="166">
        <v>21</v>
      </c>
      <c r="C7" s="165">
        <v>1</v>
      </c>
      <c r="D7" s="166" t="s">
        <v>373</v>
      </c>
      <c r="E7" s="31" t="s">
        <v>367</v>
      </c>
      <c r="F7" s="48" t="e">
        <f>+V7</f>
        <v>#REF!</v>
      </c>
      <c r="G7" s="31" t="s">
        <v>394</v>
      </c>
      <c r="H7" s="165">
        <v>1</v>
      </c>
      <c r="I7" s="166" t="s">
        <v>373</v>
      </c>
      <c r="J7" s="162" t="s">
        <v>375</v>
      </c>
      <c r="K7" s="162" t="s">
        <v>395</v>
      </c>
      <c r="L7" s="162" t="e">
        <f>+#REF!</f>
        <v>#REF!</v>
      </c>
      <c r="M7" s="162" t="s">
        <v>375</v>
      </c>
      <c r="N7" s="163" t="e">
        <f>+F7</f>
        <v>#REF!</v>
      </c>
      <c r="O7" s="163">
        <v>0</v>
      </c>
      <c r="P7" s="163" t="e">
        <f>+N7-O7</f>
        <v>#REF!</v>
      </c>
      <c r="Q7" s="253">
        <v>1</v>
      </c>
      <c r="R7" s="166" t="e">
        <f>+#REF!</f>
        <v>#REF!</v>
      </c>
      <c r="S7" s="253">
        <v>1</v>
      </c>
      <c r="T7" s="166" t="s">
        <v>112</v>
      </c>
      <c r="U7" s="31"/>
      <c r="V7" s="63" t="e">
        <f>+#REF!</f>
        <v>#REF!</v>
      </c>
    </row>
    <row r="8" spans="1:22" ht="23.25">
      <c r="A8" s="167"/>
      <c r="B8" s="168"/>
      <c r="C8" s="167"/>
      <c r="D8" s="168"/>
      <c r="E8" s="32" t="s">
        <v>370</v>
      </c>
      <c r="F8" s="49"/>
      <c r="G8" s="32"/>
      <c r="H8" s="167"/>
      <c r="I8" s="168"/>
      <c r="J8" s="32"/>
      <c r="K8" s="32"/>
      <c r="L8" s="32"/>
      <c r="M8" s="32"/>
      <c r="N8" s="49"/>
      <c r="O8" s="49"/>
      <c r="P8" s="164">
        <f aca="true" t="shared" si="0" ref="P8:P111">+N8-O8</f>
        <v>0</v>
      </c>
      <c r="Q8" s="252">
        <v>2</v>
      </c>
      <c r="R8" s="168" t="e">
        <f>+#REF!</f>
        <v>#REF!</v>
      </c>
      <c r="S8" s="252">
        <v>2</v>
      </c>
      <c r="T8" s="168" t="s">
        <v>112</v>
      </c>
      <c r="U8" s="32"/>
      <c r="V8" s="63"/>
    </row>
    <row r="9" spans="1:22" ht="23.25">
      <c r="A9" s="167"/>
      <c r="B9" s="168"/>
      <c r="C9" s="167"/>
      <c r="D9" s="168"/>
      <c r="E9" s="32"/>
      <c r="F9" s="49"/>
      <c r="G9" s="32"/>
      <c r="H9" s="167"/>
      <c r="I9" s="168"/>
      <c r="J9" s="32"/>
      <c r="K9" s="32"/>
      <c r="L9" s="32"/>
      <c r="M9" s="32"/>
      <c r="N9" s="49"/>
      <c r="O9" s="49"/>
      <c r="P9" s="164">
        <f t="shared" si="0"/>
        <v>0</v>
      </c>
      <c r="Q9" s="252">
        <v>3</v>
      </c>
      <c r="R9" s="168" t="e">
        <f>+#REF!</f>
        <v>#REF!</v>
      </c>
      <c r="S9" s="252">
        <v>3</v>
      </c>
      <c r="T9" s="168" t="s">
        <v>112</v>
      </c>
      <c r="U9" s="32"/>
      <c r="V9" s="63"/>
    </row>
    <row r="10" spans="1:22" ht="24" thickBot="1">
      <c r="A10" s="172"/>
      <c r="B10" s="173"/>
      <c r="C10" s="172"/>
      <c r="D10" s="173"/>
      <c r="E10" s="141"/>
      <c r="F10" s="143"/>
      <c r="G10" s="141"/>
      <c r="H10" s="172"/>
      <c r="I10" s="173"/>
      <c r="J10" s="141"/>
      <c r="K10" s="141"/>
      <c r="L10" s="141"/>
      <c r="M10" s="141"/>
      <c r="N10" s="143"/>
      <c r="O10" s="143"/>
      <c r="P10" s="174"/>
      <c r="Q10" s="254">
        <v>4</v>
      </c>
      <c r="R10" s="173" t="e">
        <f>+'5.รายงานการจัดท้เช็ค'!I7</f>
        <v>#REF!</v>
      </c>
      <c r="S10" s="254"/>
      <c r="T10" s="173"/>
      <c r="U10" s="141"/>
      <c r="V10" s="63"/>
    </row>
    <row r="11" spans="1:22" ht="24" thickTop="1">
      <c r="A11" s="169" t="s">
        <v>393</v>
      </c>
      <c r="B11" s="170">
        <v>21</v>
      </c>
      <c r="C11" s="169">
        <v>2</v>
      </c>
      <c r="D11" s="170" t="s">
        <v>373</v>
      </c>
      <c r="E11" s="64" t="s">
        <v>367</v>
      </c>
      <c r="F11" s="65" t="e">
        <f>+V11</f>
        <v>#REF!</v>
      </c>
      <c r="G11" s="64" t="s">
        <v>394</v>
      </c>
      <c r="H11" s="169">
        <v>2</v>
      </c>
      <c r="I11" s="170" t="s">
        <v>373</v>
      </c>
      <c r="J11" s="68" t="s">
        <v>375</v>
      </c>
      <c r="K11" s="68" t="s">
        <v>395</v>
      </c>
      <c r="L11" s="68" t="e">
        <f>+#REF!</f>
        <v>#REF!</v>
      </c>
      <c r="M11" s="68" t="s">
        <v>375</v>
      </c>
      <c r="N11" s="171" t="e">
        <f>+F11</f>
        <v>#REF!</v>
      </c>
      <c r="O11" s="171">
        <v>0</v>
      </c>
      <c r="P11" s="171" t="e">
        <f t="shared" si="0"/>
        <v>#REF!</v>
      </c>
      <c r="Q11" s="251">
        <v>1</v>
      </c>
      <c r="R11" s="170" t="e">
        <f>+#REF!</f>
        <v>#REF!</v>
      </c>
      <c r="S11" s="251">
        <v>1</v>
      </c>
      <c r="T11" s="170" t="s">
        <v>112</v>
      </c>
      <c r="U11" s="64"/>
      <c r="V11" s="63" t="e">
        <f>+#REF!</f>
        <v>#REF!</v>
      </c>
    </row>
    <row r="12" spans="1:22" ht="23.25">
      <c r="A12" s="167"/>
      <c r="B12" s="168"/>
      <c r="C12" s="167"/>
      <c r="D12" s="168"/>
      <c r="E12" s="32" t="s">
        <v>370</v>
      </c>
      <c r="F12" s="49"/>
      <c r="G12" s="32"/>
      <c r="H12" s="167"/>
      <c r="I12" s="168"/>
      <c r="J12" s="32"/>
      <c r="K12" s="32"/>
      <c r="L12" s="32"/>
      <c r="M12" s="32"/>
      <c r="N12" s="49"/>
      <c r="O12" s="49"/>
      <c r="P12" s="164">
        <f t="shared" si="0"/>
        <v>0</v>
      </c>
      <c r="Q12" s="252">
        <v>2</v>
      </c>
      <c r="R12" s="168" t="e">
        <f>+#REF!</f>
        <v>#REF!</v>
      </c>
      <c r="S12" s="252">
        <v>2</v>
      </c>
      <c r="T12" s="168" t="s">
        <v>112</v>
      </c>
      <c r="U12" s="32"/>
      <c r="V12" s="63"/>
    </row>
    <row r="13" spans="1:22" ht="23.25">
      <c r="A13" s="167"/>
      <c r="B13" s="168"/>
      <c r="C13" s="167"/>
      <c r="D13" s="168"/>
      <c r="E13" s="32"/>
      <c r="F13" s="49"/>
      <c r="G13" s="32"/>
      <c r="H13" s="167"/>
      <c r="I13" s="168"/>
      <c r="J13" s="32"/>
      <c r="K13" s="32"/>
      <c r="L13" s="32"/>
      <c r="M13" s="32"/>
      <c r="N13" s="49"/>
      <c r="O13" s="49"/>
      <c r="P13" s="164">
        <f t="shared" si="0"/>
        <v>0</v>
      </c>
      <c r="Q13" s="252">
        <v>3</v>
      </c>
      <c r="R13" s="168" t="e">
        <f>+#REF!</f>
        <v>#REF!</v>
      </c>
      <c r="S13" s="252">
        <v>3</v>
      </c>
      <c r="T13" s="168" t="s">
        <v>112</v>
      </c>
      <c r="U13" s="32"/>
      <c r="V13" s="63"/>
    </row>
    <row r="14" spans="1:22" ht="24" thickBot="1">
      <c r="A14" s="172"/>
      <c r="B14" s="173"/>
      <c r="C14" s="172"/>
      <c r="D14" s="173"/>
      <c r="E14" s="141"/>
      <c r="F14" s="143"/>
      <c r="G14" s="141"/>
      <c r="H14" s="172"/>
      <c r="I14" s="173"/>
      <c r="J14" s="141"/>
      <c r="K14" s="141"/>
      <c r="L14" s="141"/>
      <c r="M14" s="141"/>
      <c r="N14" s="143"/>
      <c r="O14" s="143"/>
      <c r="P14" s="174"/>
      <c r="Q14" s="254">
        <v>4</v>
      </c>
      <c r="R14" s="173" t="str">
        <f>+'5.รายงานการจัดท้เช็ค'!I11</f>
        <v>นายสุเวช  พฤษรัตน์</v>
      </c>
      <c r="S14" s="254"/>
      <c r="T14" s="173"/>
      <c r="U14" s="141"/>
      <c r="V14" s="63"/>
    </row>
    <row r="15" spans="1:22" ht="24" thickTop="1">
      <c r="A15" s="169" t="s">
        <v>393</v>
      </c>
      <c r="B15" s="170">
        <v>21</v>
      </c>
      <c r="C15" s="169">
        <v>3</v>
      </c>
      <c r="D15" s="170" t="s">
        <v>373</v>
      </c>
      <c r="E15" s="64" t="s">
        <v>367</v>
      </c>
      <c r="F15" s="65" t="e">
        <f>+V15</f>
        <v>#REF!</v>
      </c>
      <c r="G15" s="64" t="s">
        <v>394</v>
      </c>
      <c r="H15" s="169">
        <v>3</v>
      </c>
      <c r="I15" s="170" t="s">
        <v>373</v>
      </c>
      <c r="J15" s="68" t="s">
        <v>375</v>
      </c>
      <c r="K15" s="68" t="s">
        <v>395</v>
      </c>
      <c r="L15" s="68" t="e">
        <f>+L11+1</f>
        <v>#REF!</v>
      </c>
      <c r="M15" s="68" t="s">
        <v>375</v>
      </c>
      <c r="N15" s="171" t="e">
        <f>+F15</f>
        <v>#REF!</v>
      </c>
      <c r="O15" s="171">
        <v>0</v>
      </c>
      <c r="P15" s="171" t="e">
        <f t="shared" si="0"/>
        <v>#REF!</v>
      </c>
      <c r="Q15" s="251">
        <v>1</v>
      </c>
      <c r="R15" s="170" t="e">
        <f>+#REF!</f>
        <v>#REF!</v>
      </c>
      <c r="S15" s="251">
        <v>1</v>
      </c>
      <c r="T15" s="170" t="s">
        <v>112</v>
      </c>
      <c r="U15" s="64"/>
      <c r="V15" s="63" t="e">
        <f>+#REF!</f>
        <v>#REF!</v>
      </c>
    </row>
    <row r="16" spans="1:22" ht="23.25">
      <c r="A16" s="167"/>
      <c r="B16" s="168"/>
      <c r="C16" s="167"/>
      <c r="D16" s="168"/>
      <c r="E16" s="32" t="s">
        <v>370</v>
      </c>
      <c r="F16" s="49"/>
      <c r="G16" s="32"/>
      <c r="H16" s="167"/>
      <c r="I16" s="168"/>
      <c r="J16" s="32"/>
      <c r="K16" s="32"/>
      <c r="L16" s="32"/>
      <c r="M16" s="32"/>
      <c r="N16" s="49"/>
      <c r="O16" s="49"/>
      <c r="P16" s="164">
        <f t="shared" si="0"/>
        <v>0</v>
      </c>
      <c r="Q16" s="252">
        <v>2</v>
      </c>
      <c r="R16" s="168" t="e">
        <f>+#REF!</f>
        <v>#REF!</v>
      </c>
      <c r="S16" s="252">
        <v>2</v>
      </c>
      <c r="T16" s="168" t="s">
        <v>112</v>
      </c>
      <c r="U16" s="32"/>
      <c r="V16" s="63"/>
    </row>
    <row r="17" spans="1:22" ht="23.25">
      <c r="A17" s="167"/>
      <c r="B17" s="168"/>
      <c r="C17" s="167"/>
      <c r="D17" s="168"/>
      <c r="E17" s="32"/>
      <c r="F17" s="49"/>
      <c r="G17" s="32"/>
      <c r="H17" s="167"/>
      <c r="I17" s="168"/>
      <c r="J17" s="32"/>
      <c r="K17" s="32"/>
      <c r="L17" s="32"/>
      <c r="M17" s="32"/>
      <c r="N17" s="49"/>
      <c r="O17" s="49"/>
      <c r="P17" s="164">
        <f t="shared" si="0"/>
        <v>0</v>
      </c>
      <c r="Q17" s="252">
        <v>3</v>
      </c>
      <c r="R17" s="168" t="e">
        <f>+#REF!</f>
        <v>#REF!</v>
      </c>
      <c r="S17" s="252">
        <v>3</v>
      </c>
      <c r="T17" s="168" t="s">
        <v>112</v>
      </c>
      <c r="U17" s="32"/>
      <c r="V17" s="63"/>
    </row>
    <row r="18" spans="1:22" ht="24" thickBot="1">
      <c r="A18" s="172"/>
      <c r="B18" s="173"/>
      <c r="C18" s="172"/>
      <c r="D18" s="173"/>
      <c r="E18" s="141"/>
      <c r="F18" s="143"/>
      <c r="G18" s="141"/>
      <c r="H18" s="172"/>
      <c r="I18" s="173"/>
      <c r="J18" s="141"/>
      <c r="K18" s="141"/>
      <c r="L18" s="141"/>
      <c r="M18" s="141"/>
      <c r="N18" s="143"/>
      <c r="O18" s="143"/>
      <c r="P18" s="174"/>
      <c r="Q18" s="254">
        <v>4</v>
      </c>
      <c r="R18" s="173" t="str">
        <f>+'5.รายงานการจัดท้เช็ค'!I15</f>
        <v>นายไพโรจน์  มาลากอง</v>
      </c>
      <c r="S18" s="254"/>
      <c r="T18" s="173"/>
      <c r="U18" s="141"/>
      <c r="V18" s="63"/>
    </row>
    <row r="19" spans="1:22" ht="24" thickTop="1">
      <c r="A19" s="169" t="s">
        <v>393</v>
      </c>
      <c r="B19" s="170">
        <v>21</v>
      </c>
      <c r="C19" s="169">
        <v>4</v>
      </c>
      <c r="D19" s="170" t="s">
        <v>373</v>
      </c>
      <c r="E19" s="64" t="s">
        <v>367</v>
      </c>
      <c r="F19" s="65" t="e">
        <f>+V19</f>
        <v>#REF!</v>
      </c>
      <c r="G19" s="64" t="s">
        <v>394</v>
      </c>
      <c r="H19" s="169">
        <v>4</v>
      </c>
      <c r="I19" s="170" t="s">
        <v>373</v>
      </c>
      <c r="J19" s="68" t="s">
        <v>375</v>
      </c>
      <c r="K19" s="68" t="s">
        <v>395</v>
      </c>
      <c r="L19" s="68" t="e">
        <f>+L15+1</f>
        <v>#REF!</v>
      </c>
      <c r="M19" s="68" t="s">
        <v>375</v>
      </c>
      <c r="N19" s="171" t="e">
        <f>+F19</f>
        <v>#REF!</v>
      </c>
      <c r="O19" s="171">
        <v>0</v>
      </c>
      <c r="P19" s="171" t="e">
        <f t="shared" si="0"/>
        <v>#REF!</v>
      </c>
      <c r="Q19" s="251">
        <v>1</v>
      </c>
      <c r="R19" s="170" t="e">
        <f>+#REF!</f>
        <v>#REF!</v>
      </c>
      <c r="S19" s="251">
        <v>1</v>
      </c>
      <c r="T19" s="170" t="s">
        <v>112</v>
      </c>
      <c r="U19" s="64"/>
      <c r="V19" s="63" t="e">
        <f>+#REF!</f>
        <v>#REF!</v>
      </c>
    </row>
    <row r="20" spans="1:22" ht="23.25">
      <c r="A20" s="167"/>
      <c r="B20" s="168"/>
      <c r="C20" s="167"/>
      <c r="D20" s="168"/>
      <c r="E20" s="32" t="s">
        <v>370</v>
      </c>
      <c r="F20" s="49"/>
      <c r="G20" s="32"/>
      <c r="H20" s="167"/>
      <c r="I20" s="168"/>
      <c r="J20" s="32"/>
      <c r="K20" s="32"/>
      <c r="L20" s="32"/>
      <c r="M20" s="32"/>
      <c r="N20" s="49"/>
      <c r="O20" s="49"/>
      <c r="P20" s="164">
        <f t="shared" si="0"/>
        <v>0</v>
      </c>
      <c r="Q20" s="252">
        <v>2</v>
      </c>
      <c r="R20" s="168" t="e">
        <f>+#REF!</f>
        <v>#REF!</v>
      </c>
      <c r="S20" s="252">
        <v>2</v>
      </c>
      <c r="T20" s="168" t="s">
        <v>112</v>
      </c>
      <c r="U20" s="32"/>
      <c r="V20" s="63"/>
    </row>
    <row r="21" spans="1:22" ht="23.25">
      <c r="A21" s="167"/>
      <c r="B21" s="168"/>
      <c r="C21" s="167"/>
      <c r="D21" s="168"/>
      <c r="E21" s="32"/>
      <c r="F21" s="49"/>
      <c r="G21" s="32"/>
      <c r="H21" s="167"/>
      <c r="I21" s="168"/>
      <c r="J21" s="32"/>
      <c r="K21" s="32"/>
      <c r="L21" s="32"/>
      <c r="M21" s="32"/>
      <c r="N21" s="49"/>
      <c r="O21" s="49"/>
      <c r="P21" s="164">
        <f t="shared" si="0"/>
        <v>0</v>
      </c>
      <c r="Q21" s="252">
        <v>3</v>
      </c>
      <c r="R21" s="168" t="e">
        <f>+#REF!</f>
        <v>#REF!</v>
      </c>
      <c r="S21" s="252">
        <v>3</v>
      </c>
      <c r="T21" s="168" t="s">
        <v>112</v>
      </c>
      <c r="U21" s="32"/>
      <c r="V21" s="63"/>
    </row>
    <row r="22" spans="1:22" ht="24" thickBot="1">
      <c r="A22" s="172"/>
      <c r="B22" s="173"/>
      <c r="C22" s="172"/>
      <c r="D22" s="173"/>
      <c r="E22" s="141"/>
      <c r="F22" s="143"/>
      <c r="G22" s="141"/>
      <c r="H22" s="172"/>
      <c r="I22" s="173"/>
      <c r="J22" s="141"/>
      <c r="K22" s="141"/>
      <c r="L22" s="141"/>
      <c r="M22" s="141"/>
      <c r="N22" s="143"/>
      <c r="O22" s="143"/>
      <c r="P22" s="174"/>
      <c r="Q22" s="254">
        <v>4</v>
      </c>
      <c r="R22" s="173"/>
      <c r="S22" s="254"/>
      <c r="T22" s="173"/>
      <c r="U22" s="141"/>
      <c r="V22" s="63"/>
    </row>
    <row r="23" spans="1:22" ht="24" thickTop="1">
      <c r="A23" s="169" t="s">
        <v>393</v>
      </c>
      <c r="B23" s="170">
        <v>21</v>
      </c>
      <c r="C23" s="169">
        <v>5</v>
      </c>
      <c r="D23" s="170" t="s">
        <v>373</v>
      </c>
      <c r="E23" s="64" t="s">
        <v>367</v>
      </c>
      <c r="F23" s="65" t="e">
        <f>+V23</f>
        <v>#REF!</v>
      </c>
      <c r="G23" s="64" t="s">
        <v>394</v>
      </c>
      <c r="H23" s="169">
        <v>5</v>
      </c>
      <c r="I23" s="170" t="s">
        <v>373</v>
      </c>
      <c r="J23" s="68" t="s">
        <v>375</v>
      </c>
      <c r="K23" s="68" t="s">
        <v>395</v>
      </c>
      <c r="L23" s="68" t="e">
        <f>+L19+1</f>
        <v>#REF!</v>
      </c>
      <c r="M23" s="68" t="s">
        <v>375</v>
      </c>
      <c r="N23" s="171" t="e">
        <f>+F23</f>
        <v>#REF!</v>
      </c>
      <c r="O23" s="171">
        <v>0</v>
      </c>
      <c r="P23" s="171" t="e">
        <f t="shared" si="0"/>
        <v>#REF!</v>
      </c>
      <c r="Q23" s="251">
        <v>1</v>
      </c>
      <c r="R23" s="170" t="e">
        <f>+#REF!</f>
        <v>#REF!</v>
      </c>
      <c r="S23" s="251">
        <v>1</v>
      </c>
      <c r="T23" s="170" t="s">
        <v>112</v>
      </c>
      <c r="U23" s="64"/>
      <c r="V23" s="63" t="e">
        <f>+#REF!</f>
        <v>#REF!</v>
      </c>
    </row>
    <row r="24" spans="1:22" ht="23.25">
      <c r="A24" s="167"/>
      <c r="B24" s="168"/>
      <c r="C24" s="167"/>
      <c r="D24" s="168"/>
      <c r="E24" s="32" t="s">
        <v>370</v>
      </c>
      <c r="F24" s="49"/>
      <c r="G24" s="32"/>
      <c r="H24" s="167"/>
      <c r="I24" s="168"/>
      <c r="J24" s="32"/>
      <c r="K24" s="32"/>
      <c r="L24" s="32"/>
      <c r="M24" s="32"/>
      <c r="N24" s="49"/>
      <c r="O24" s="49"/>
      <c r="P24" s="164">
        <f t="shared" si="0"/>
        <v>0</v>
      </c>
      <c r="Q24" s="252">
        <v>2</v>
      </c>
      <c r="R24" s="168" t="e">
        <f>+#REF!</f>
        <v>#REF!</v>
      </c>
      <c r="S24" s="252">
        <v>2</v>
      </c>
      <c r="T24" s="168" t="s">
        <v>112</v>
      </c>
      <c r="U24" s="32"/>
      <c r="V24" s="63"/>
    </row>
    <row r="25" spans="1:22" ht="23.25">
      <c r="A25" s="167"/>
      <c r="B25" s="168"/>
      <c r="C25" s="167"/>
      <c r="D25" s="168"/>
      <c r="E25" s="32"/>
      <c r="F25" s="49"/>
      <c r="G25" s="32"/>
      <c r="H25" s="167"/>
      <c r="I25" s="168"/>
      <c r="J25" s="32"/>
      <c r="K25" s="32"/>
      <c r="L25" s="32"/>
      <c r="M25" s="32"/>
      <c r="N25" s="49"/>
      <c r="O25" s="49"/>
      <c r="P25" s="164">
        <f t="shared" si="0"/>
        <v>0</v>
      </c>
      <c r="Q25" s="252">
        <v>3</v>
      </c>
      <c r="R25" s="168" t="e">
        <f>+#REF!</f>
        <v>#REF!</v>
      </c>
      <c r="S25" s="252">
        <v>3</v>
      </c>
      <c r="T25" s="168" t="s">
        <v>112</v>
      </c>
      <c r="U25" s="32"/>
      <c r="V25" s="63"/>
    </row>
    <row r="26" spans="1:22" ht="24" thickBot="1">
      <c r="A26" s="172"/>
      <c r="B26" s="173"/>
      <c r="C26" s="172"/>
      <c r="D26" s="173"/>
      <c r="E26" s="141"/>
      <c r="F26" s="143"/>
      <c r="G26" s="141"/>
      <c r="H26" s="172"/>
      <c r="I26" s="173"/>
      <c r="J26" s="141"/>
      <c r="K26" s="141"/>
      <c r="L26" s="141"/>
      <c r="M26" s="141"/>
      <c r="N26" s="143"/>
      <c r="O26" s="143"/>
      <c r="P26" s="174"/>
      <c r="Q26" s="254"/>
      <c r="R26" s="173"/>
      <c r="S26" s="254"/>
      <c r="T26" s="173"/>
      <c r="U26" s="141"/>
      <c r="V26" s="63"/>
    </row>
    <row r="27" spans="1:22" ht="24" thickTop="1">
      <c r="A27" s="169" t="s">
        <v>393</v>
      </c>
      <c r="B27" s="170">
        <v>21</v>
      </c>
      <c r="C27" s="169">
        <v>6</v>
      </c>
      <c r="D27" s="170" t="s">
        <v>373</v>
      </c>
      <c r="E27" s="64" t="s">
        <v>367</v>
      </c>
      <c r="F27" s="65" t="e">
        <f>+V27</f>
        <v>#REF!</v>
      </c>
      <c r="G27" s="64" t="s">
        <v>394</v>
      </c>
      <c r="H27" s="169">
        <v>6</v>
      </c>
      <c r="I27" s="170" t="s">
        <v>373</v>
      </c>
      <c r="J27" s="68" t="s">
        <v>375</v>
      </c>
      <c r="K27" s="68" t="s">
        <v>395</v>
      </c>
      <c r="L27" s="68" t="e">
        <f>+L23+1</f>
        <v>#REF!</v>
      </c>
      <c r="M27" s="68" t="s">
        <v>375</v>
      </c>
      <c r="N27" s="171" t="e">
        <f>+F27</f>
        <v>#REF!</v>
      </c>
      <c r="O27" s="171">
        <v>0</v>
      </c>
      <c r="P27" s="171" t="e">
        <f t="shared" si="0"/>
        <v>#REF!</v>
      </c>
      <c r="Q27" s="251">
        <v>1</v>
      </c>
      <c r="R27" s="170" t="e">
        <f>+#REF!</f>
        <v>#REF!</v>
      </c>
      <c r="S27" s="251">
        <v>1</v>
      </c>
      <c r="T27" s="170" t="s">
        <v>112</v>
      </c>
      <c r="U27" s="64"/>
      <c r="V27" s="63" t="e">
        <f>+#REF!</f>
        <v>#REF!</v>
      </c>
    </row>
    <row r="28" spans="1:22" ht="23.25">
      <c r="A28" s="167"/>
      <c r="B28" s="168"/>
      <c r="C28" s="167"/>
      <c r="D28" s="168"/>
      <c r="E28" s="32" t="s">
        <v>370</v>
      </c>
      <c r="F28" s="49"/>
      <c r="G28" s="32"/>
      <c r="H28" s="167"/>
      <c r="I28" s="168"/>
      <c r="J28" s="32"/>
      <c r="K28" s="32"/>
      <c r="L28" s="32"/>
      <c r="M28" s="32"/>
      <c r="N28" s="49"/>
      <c r="O28" s="49"/>
      <c r="P28" s="164">
        <f t="shared" si="0"/>
        <v>0</v>
      </c>
      <c r="Q28" s="252">
        <v>2</v>
      </c>
      <c r="R28" s="168" t="e">
        <f>+#REF!</f>
        <v>#REF!</v>
      </c>
      <c r="S28" s="252">
        <v>2</v>
      </c>
      <c r="T28" s="168" t="s">
        <v>112</v>
      </c>
      <c r="U28" s="32"/>
      <c r="V28" s="63"/>
    </row>
    <row r="29" spans="1:22" ht="23.25">
      <c r="A29" s="167"/>
      <c r="B29" s="168"/>
      <c r="C29" s="167"/>
      <c r="D29" s="168"/>
      <c r="E29" s="32"/>
      <c r="F29" s="49"/>
      <c r="G29" s="32"/>
      <c r="H29" s="167"/>
      <c r="I29" s="168"/>
      <c r="J29" s="32"/>
      <c r="K29" s="32"/>
      <c r="L29" s="32"/>
      <c r="M29" s="32"/>
      <c r="N29" s="49"/>
      <c r="O29" s="49"/>
      <c r="P29" s="164">
        <f t="shared" si="0"/>
        <v>0</v>
      </c>
      <c r="Q29" s="252">
        <v>3</v>
      </c>
      <c r="R29" s="168" t="e">
        <f>+#REF!</f>
        <v>#REF!</v>
      </c>
      <c r="S29" s="252">
        <v>3</v>
      </c>
      <c r="T29" s="168" t="s">
        <v>112</v>
      </c>
      <c r="U29" s="32"/>
      <c r="V29" s="63"/>
    </row>
    <row r="30" spans="1:22" ht="24" thickBot="1">
      <c r="A30" s="172"/>
      <c r="B30" s="173"/>
      <c r="C30" s="172"/>
      <c r="D30" s="173"/>
      <c r="E30" s="141"/>
      <c r="F30" s="143"/>
      <c r="G30" s="141"/>
      <c r="H30" s="172"/>
      <c r="I30" s="173"/>
      <c r="J30" s="141"/>
      <c r="K30" s="141"/>
      <c r="L30" s="141"/>
      <c r="M30" s="141"/>
      <c r="N30" s="143"/>
      <c r="O30" s="143"/>
      <c r="P30" s="174"/>
      <c r="Q30" s="254">
        <v>4</v>
      </c>
      <c r="R30" s="173"/>
      <c r="S30" s="254"/>
      <c r="T30" s="173"/>
      <c r="U30" s="141"/>
      <c r="V30" s="63"/>
    </row>
    <row r="31" spans="1:22" ht="24" thickTop="1">
      <c r="A31" s="157"/>
      <c r="B31" s="157"/>
      <c r="C31" s="157"/>
      <c r="D31" s="157"/>
      <c r="E31" s="157"/>
      <c r="F31" s="158"/>
      <c r="G31" s="157"/>
      <c r="H31" s="157"/>
      <c r="I31" s="157"/>
      <c r="J31" s="157"/>
      <c r="K31" s="157"/>
      <c r="L31" s="157"/>
      <c r="M31" s="157"/>
      <c r="N31" s="158"/>
      <c r="O31" s="158"/>
      <c r="P31" s="176"/>
      <c r="Q31" s="157"/>
      <c r="R31" s="157"/>
      <c r="S31" s="151"/>
      <c r="T31" s="157"/>
      <c r="U31" s="157"/>
      <c r="V31" s="63"/>
    </row>
    <row r="32" spans="1:22" ht="23.25">
      <c r="A32" s="41"/>
      <c r="B32" s="41"/>
      <c r="C32" s="41"/>
      <c r="D32" s="41"/>
      <c r="E32" s="41"/>
      <c r="F32" s="55"/>
      <c r="G32" s="41"/>
      <c r="H32" s="41"/>
      <c r="I32" s="41"/>
      <c r="J32" s="41"/>
      <c r="K32" s="41"/>
      <c r="L32" s="41"/>
      <c r="M32" s="41"/>
      <c r="N32" s="55"/>
      <c r="O32" s="55"/>
      <c r="P32" s="177"/>
      <c r="Q32" s="41"/>
      <c r="R32" s="41"/>
      <c r="S32" s="40"/>
      <c r="T32" s="41"/>
      <c r="U32" s="41"/>
      <c r="V32" s="63"/>
    </row>
    <row r="33" spans="5:22" ht="23.25">
      <c r="E33" s="1" t="s">
        <v>400</v>
      </c>
      <c r="F33" s="1"/>
      <c r="N33" s="1"/>
      <c r="P33" s="1" t="s">
        <v>400</v>
      </c>
      <c r="V33" s="63"/>
    </row>
    <row r="34" spans="1:22" ht="23.25">
      <c r="A34" s="524" t="s">
        <v>391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44"/>
      <c r="M34" s="45"/>
      <c r="N34" s="524" t="s">
        <v>391</v>
      </c>
      <c r="O34" s="525"/>
      <c r="P34" s="525"/>
      <c r="Q34" s="525"/>
      <c r="R34" s="525"/>
      <c r="S34" s="525"/>
      <c r="T34" s="526"/>
      <c r="U34" s="161"/>
      <c r="V34" s="63"/>
    </row>
    <row r="35" spans="1:22" ht="23.25">
      <c r="A35" s="536" t="s">
        <v>363</v>
      </c>
      <c r="B35" s="536"/>
      <c r="C35" s="536"/>
      <c r="D35" s="536"/>
      <c r="E35" s="536"/>
      <c r="F35" s="536"/>
      <c r="G35" s="536"/>
      <c r="H35" s="536" t="s">
        <v>389</v>
      </c>
      <c r="I35" s="536"/>
      <c r="J35" s="536"/>
      <c r="K35" s="536"/>
      <c r="L35" s="536" t="s">
        <v>390</v>
      </c>
      <c r="M35" s="536"/>
      <c r="N35" s="536"/>
      <c r="O35" s="536"/>
      <c r="P35" s="536"/>
      <c r="Q35" s="536"/>
      <c r="R35" s="536"/>
      <c r="S35" s="536"/>
      <c r="T35" s="536"/>
      <c r="U35" s="87"/>
      <c r="V35" s="63"/>
    </row>
    <row r="36" spans="1:22" ht="23.25">
      <c r="A36" s="524" t="s">
        <v>360</v>
      </c>
      <c r="B36" s="526"/>
      <c r="C36" s="537" t="s">
        <v>53</v>
      </c>
      <c r="D36" s="538"/>
      <c r="E36" s="92" t="s">
        <v>365</v>
      </c>
      <c r="F36" s="91" t="s">
        <v>119</v>
      </c>
      <c r="G36" s="92" t="s">
        <v>397</v>
      </c>
      <c r="H36" s="535" t="s">
        <v>371</v>
      </c>
      <c r="I36" s="535"/>
      <c r="J36" s="92" t="s">
        <v>362</v>
      </c>
      <c r="K36" s="92" t="s">
        <v>377</v>
      </c>
      <c r="L36" s="92" t="s">
        <v>379</v>
      </c>
      <c r="M36" s="92" t="s">
        <v>362</v>
      </c>
      <c r="N36" s="91" t="s">
        <v>19</v>
      </c>
      <c r="O36" s="91"/>
      <c r="P36" s="91" t="s">
        <v>19</v>
      </c>
      <c r="Q36" s="535"/>
      <c r="R36" s="535"/>
      <c r="S36" s="535"/>
      <c r="T36" s="535"/>
      <c r="U36" s="92" t="s">
        <v>386</v>
      </c>
      <c r="V36" s="63"/>
    </row>
    <row r="37" spans="1:22" ht="23.25">
      <c r="A37" s="92" t="s">
        <v>361</v>
      </c>
      <c r="B37" s="92" t="s">
        <v>362</v>
      </c>
      <c r="C37" s="533" t="s">
        <v>105</v>
      </c>
      <c r="D37" s="534"/>
      <c r="E37" s="92" t="s">
        <v>366</v>
      </c>
      <c r="F37" s="91" t="s">
        <v>392</v>
      </c>
      <c r="G37" s="92" t="s">
        <v>396</v>
      </c>
      <c r="H37" s="535" t="s">
        <v>372</v>
      </c>
      <c r="I37" s="535"/>
      <c r="J37" s="92" t="s">
        <v>361</v>
      </c>
      <c r="K37" s="92" t="s">
        <v>378</v>
      </c>
      <c r="L37" s="92" t="s">
        <v>380</v>
      </c>
      <c r="M37" s="92" t="s">
        <v>361</v>
      </c>
      <c r="N37" s="91" t="s">
        <v>381</v>
      </c>
      <c r="O37" s="91" t="s">
        <v>383</v>
      </c>
      <c r="P37" s="91" t="s">
        <v>381</v>
      </c>
      <c r="Q37" s="535" t="s">
        <v>385</v>
      </c>
      <c r="R37" s="535"/>
      <c r="S37" s="535" t="s">
        <v>179</v>
      </c>
      <c r="T37" s="535"/>
      <c r="U37" s="92" t="s">
        <v>387</v>
      </c>
      <c r="V37" s="63"/>
    </row>
    <row r="38" spans="1:22" ht="23.25">
      <c r="A38" s="94"/>
      <c r="B38" s="94"/>
      <c r="C38" s="527" t="s">
        <v>364</v>
      </c>
      <c r="D38" s="528"/>
      <c r="E38" s="94"/>
      <c r="F38" s="93"/>
      <c r="G38" s="94" t="s">
        <v>398</v>
      </c>
      <c r="H38" s="536" t="s">
        <v>364</v>
      </c>
      <c r="I38" s="536"/>
      <c r="J38" s="94" t="s">
        <v>374</v>
      </c>
      <c r="K38" s="94" t="s">
        <v>376</v>
      </c>
      <c r="L38" s="94" t="s">
        <v>371</v>
      </c>
      <c r="M38" s="94" t="s">
        <v>374</v>
      </c>
      <c r="N38" s="93" t="s">
        <v>382</v>
      </c>
      <c r="O38" s="93"/>
      <c r="P38" s="93" t="s">
        <v>384</v>
      </c>
      <c r="Q38" s="536"/>
      <c r="R38" s="536"/>
      <c r="S38" s="536"/>
      <c r="T38" s="536"/>
      <c r="U38" s="94"/>
      <c r="V38" s="63"/>
    </row>
    <row r="39" spans="1:22" ht="23.25">
      <c r="A39" s="169" t="s">
        <v>393</v>
      </c>
      <c r="B39" s="170">
        <v>21</v>
      </c>
      <c r="C39" s="169">
        <v>7</v>
      </c>
      <c r="D39" s="170" t="s">
        <v>373</v>
      </c>
      <c r="E39" s="64" t="s">
        <v>367</v>
      </c>
      <c r="F39" s="65" t="e">
        <f>+V39</f>
        <v>#REF!</v>
      </c>
      <c r="G39" s="64" t="s">
        <v>394</v>
      </c>
      <c r="H39" s="169">
        <v>7</v>
      </c>
      <c r="I39" s="170" t="s">
        <v>373</v>
      </c>
      <c r="J39" s="68" t="s">
        <v>375</v>
      </c>
      <c r="K39" s="68" t="s">
        <v>395</v>
      </c>
      <c r="L39" s="68" t="e">
        <f>+L27+1</f>
        <v>#REF!</v>
      </c>
      <c r="M39" s="68" t="s">
        <v>375</v>
      </c>
      <c r="N39" s="171" t="e">
        <f>+F39</f>
        <v>#REF!</v>
      </c>
      <c r="O39" s="171">
        <v>0</v>
      </c>
      <c r="P39" s="171" t="e">
        <f t="shared" si="0"/>
        <v>#REF!</v>
      </c>
      <c r="Q39" s="251">
        <v>1</v>
      </c>
      <c r="R39" s="170" t="e">
        <f>+#REF!</f>
        <v>#REF!</v>
      </c>
      <c r="S39" s="251">
        <v>1</v>
      </c>
      <c r="T39" s="170" t="s">
        <v>112</v>
      </c>
      <c r="U39" s="64"/>
      <c r="V39" s="63" t="e">
        <f>+#REF!</f>
        <v>#REF!</v>
      </c>
    </row>
    <row r="40" spans="1:22" ht="23.25">
      <c r="A40" s="167"/>
      <c r="B40" s="168"/>
      <c r="C40" s="167"/>
      <c r="D40" s="168"/>
      <c r="E40" s="32" t="s">
        <v>370</v>
      </c>
      <c r="F40" s="49"/>
      <c r="G40" s="32"/>
      <c r="H40" s="167"/>
      <c r="I40" s="168"/>
      <c r="J40" s="32"/>
      <c r="K40" s="32"/>
      <c r="L40" s="32"/>
      <c r="M40" s="32"/>
      <c r="N40" s="49"/>
      <c r="O40" s="49"/>
      <c r="P40" s="164">
        <f t="shared" si="0"/>
        <v>0</v>
      </c>
      <c r="Q40" s="252">
        <v>2</v>
      </c>
      <c r="R40" s="168" t="e">
        <f>+#REF!</f>
        <v>#REF!</v>
      </c>
      <c r="S40" s="252">
        <v>2</v>
      </c>
      <c r="T40" s="168" t="s">
        <v>112</v>
      </c>
      <c r="U40" s="32"/>
      <c r="V40" s="63"/>
    </row>
    <row r="41" spans="1:22" ht="23.25">
      <c r="A41" s="167"/>
      <c r="B41" s="168"/>
      <c r="C41" s="167"/>
      <c r="D41" s="168"/>
      <c r="E41" s="32"/>
      <c r="F41" s="49"/>
      <c r="G41" s="32"/>
      <c r="H41" s="167"/>
      <c r="I41" s="168"/>
      <c r="J41" s="32"/>
      <c r="K41" s="32"/>
      <c r="L41" s="32"/>
      <c r="M41" s="32"/>
      <c r="N41" s="49"/>
      <c r="O41" s="49"/>
      <c r="P41" s="164">
        <f t="shared" si="0"/>
        <v>0</v>
      </c>
      <c r="Q41" s="252">
        <v>3</v>
      </c>
      <c r="R41" s="168" t="e">
        <f>+#REF!</f>
        <v>#REF!</v>
      </c>
      <c r="S41" s="252">
        <v>3</v>
      </c>
      <c r="T41" s="168" t="s">
        <v>112</v>
      </c>
      <c r="U41" s="32"/>
      <c r="V41" s="63"/>
    </row>
    <row r="42" spans="1:22" ht="24" thickBot="1">
      <c r="A42" s="172"/>
      <c r="B42" s="173"/>
      <c r="C42" s="172"/>
      <c r="D42" s="173"/>
      <c r="E42" s="141"/>
      <c r="F42" s="143"/>
      <c r="G42" s="141"/>
      <c r="H42" s="172"/>
      <c r="I42" s="173"/>
      <c r="J42" s="141"/>
      <c r="K42" s="141"/>
      <c r="L42" s="141"/>
      <c r="M42" s="141"/>
      <c r="N42" s="143"/>
      <c r="O42" s="143"/>
      <c r="P42" s="174"/>
      <c r="Q42" s="254">
        <v>4</v>
      </c>
      <c r="R42" s="173"/>
      <c r="S42" s="254">
        <v>4</v>
      </c>
      <c r="T42" s="173" t="s">
        <v>112</v>
      </c>
      <c r="U42" s="141"/>
      <c r="V42" s="63"/>
    </row>
    <row r="43" spans="1:22" ht="24" thickTop="1">
      <c r="A43" s="169" t="s">
        <v>393</v>
      </c>
      <c r="B43" s="170">
        <v>21</v>
      </c>
      <c r="C43" s="169">
        <v>8</v>
      </c>
      <c r="D43" s="170" t="s">
        <v>373</v>
      </c>
      <c r="E43" s="64" t="s">
        <v>367</v>
      </c>
      <c r="F43" s="65" t="e">
        <f>+V43</f>
        <v>#REF!</v>
      </c>
      <c r="G43" s="64" t="s">
        <v>394</v>
      </c>
      <c r="H43" s="169">
        <v>8</v>
      </c>
      <c r="I43" s="170" t="s">
        <v>373</v>
      </c>
      <c r="J43" s="68" t="s">
        <v>375</v>
      </c>
      <c r="K43" s="68" t="s">
        <v>395</v>
      </c>
      <c r="L43" s="68" t="e">
        <f>+L39+1</f>
        <v>#REF!</v>
      </c>
      <c r="M43" s="68" t="s">
        <v>375</v>
      </c>
      <c r="N43" s="171" t="e">
        <f>+F43</f>
        <v>#REF!</v>
      </c>
      <c r="O43" s="171">
        <v>0</v>
      </c>
      <c r="P43" s="171" t="e">
        <f t="shared" si="0"/>
        <v>#REF!</v>
      </c>
      <c r="Q43" s="251">
        <v>1</v>
      </c>
      <c r="R43" s="170" t="e">
        <f>+#REF!</f>
        <v>#REF!</v>
      </c>
      <c r="S43" s="251">
        <v>1</v>
      </c>
      <c r="T43" s="170" t="s">
        <v>112</v>
      </c>
      <c r="U43" s="64"/>
      <c r="V43" s="63" t="e">
        <f>+#REF!</f>
        <v>#REF!</v>
      </c>
    </row>
    <row r="44" spans="1:22" ht="23.25">
      <c r="A44" s="167"/>
      <c r="B44" s="168"/>
      <c r="C44" s="167"/>
      <c r="D44" s="168"/>
      <c r="E44" s="32" t="s">
        <v>370</v>
      </c>
      <c r="F44" s="49"/>
      <c r="G44" s="32"/>
      <c r="H44" s="167"/>
      <c r="I44" s="168"/>
      <c r="J44" s="32"/>
      <c r="K44" s="32"/>
      <c r="L44" s="32"/>
      <c r="M44" s="32"/>
      <c r="N44" s="49"/>
      <c r="O44" s="49"/>
      <c r="P44" s="164">
        <f t="shared" si="0"/>
        <v>0</v>
      </c>
      <c r="Q44" s="252">
        <v>2</v>
      </c>
      <c r="R44" s="168" t="e">
        <f>+#REF!</f>
        <v>#REF!</v>
      </c>
      <c r="S44" s="252">
        <v>2</v>
      </c>
      <c r="T44" s="168" t="s">
        <v>112</v>
      </c>
      <c r="U44" s="32"/>
      <c r="V44" s="63"/>
    </row>
    <row r="45" spans="1:22" ht="23.25">
      <c r="A45" s="167"/>
      <c r="B45" s="168"/>
      <c r="C45" s="167"/>
      <c r="D45" s="168"/>
      <c r="E45" s="32"/>
      <c r="F45" s="49"/>
      <c r="G45" s="32"/>
      <c r="H45" s="167"/>
      <c r="I45" s="168"/>
      <c r="J45" s="32"/>
      <c r="K45" s="32"/>
      <c r="L45" s="32"/>
      <c r="M45" s="32"/>
      <c r="N45" s="49"/>
      <c r="O45" s="49"/>
      <c r="P45" s="164">
        <f t="shared" si="0"/>
        <v>0</v>
      </c>
      <c r="Q45" s="252">
        <v>3</v>
      </c>
      <c r="R45" s="168" t="e">
        <f>+#REF!</f>
        <v>#REF!</v>
      </c>
      <c r="S45" s="252">
        <v>3</v>
      </c>
      <c r="T45" s="168" t="s">
        <v>112</v>
      </c>
      <c r="U45" s="32"/>
      <c r="V45" s="63"/>
    </row>
    <row r="46" spans="1:22" ht="24" thickBot="1">
      <c r="A46" s="172"/>
      <c r="B46" s="173"/>
      <c r="C46" s="172"/>
      <c r="D46" s="173"/>
      <c r="E46" s="141"/>
      <c r="F46" s="143"/>
      <c r="G46" s="141"/>
      <c r="H46" s="172"/>
      <c r="I46" s="173"/>
      <c r="J46" s="141"/>
      <c r="K46" s="141"/>
      <c r="L46" s="141"/>
      <c r="M46" s="141"/>
      <c r="N46" s="143"/>
      <c r="O46" s="143"/>
      <c r="P46" s="174"/>
      <c r="Q46" s="254">
        <v>4</v>
      </c>
      <c r="R46" s="173" t="e">
        <f>+'5.รายงานการจัดท้เช็ค'!I31</f>
        <v>#REF!</v>
      </c>
      <c r="S46" s="254">
        <v>4</v>
      </c>
      <c r="T46" s="173" t="s">
        <v>112</v>
      </c>
      <c r="U46" s="141"/>
      <c r="V46" s="63"/>
    </row>
    <row r="47" spans="1:22" ht="24" thickTop="1">
      <c r="A47" s="169" t="s">
        <v>393</v>
      </c>
      <c r="B47" s="170">
        <v>21</v>
      </c>
      <c r="C47" s="169">
        <v>9</v>
      </c>
      <c r="D47" s="170" t="s">
        <v>373</v>
      </c>
      <c r="E47" s="64" t="s">
        <v>367</v>
      </c>
      <c r="F47" s="65" t="e">
        <f>+V47</f>
        <v>#REF!</v>
      </c>
      <c r="G47" s="64" t="s">
        <v>394</v>
      </c>
      <c r="H47" s="169">
        <v>9</v>
      </c>
      <c r="I47" s="170" t="s">
        <v>373</v>
      </c>
      <c r="J47" s="68" t="s">
        <v>375</v>
      </c>
      <c r="K47" s="68" t="s">
        <v>395</v>
      </c>
      <c r="L47" s="68" t="e">
        <f>+L43+1</f>
        <v>#REF!</v>
      </c>
      <c r="M47" s="68" t="s">
        <v>375</v>
      </c>
      <c r="N47" s="171" t="e">
        <f>+F47</f>
        <v>#REF!</v>
      </c>
      <c r="O47" s="171">
        <v>0</v>
      </c>
      <c r="P47" s="171" t="e">
        <f t="shared" si="0"/>
        <v>#REF!</v>
      </c>
      <c r="Q47" s="251">
        <v>1</v>
      </c>
      <c r="R47" s="170" t="e">
        <f>+#REF!</f>
        <v>#REF!</v>
      </c>
      <c r="S47" s="251">
        <v>1</v>
      </c>
      <c r="T47" s="170" t="s">
        <v>112</v>
      </c>
      <c r="U47" s="64"/>
      <c r="V47" s="63" t="e">
        <f>+#REF!</f>
        <v>#REF!</v>
      </c>
    </row>
    <row r="48" spans="1:22" ht="23.25">
      <c r="A48" s="167"/>
      <c r="B48" s="168"/>
      <c r="C48" s="167"/>
      <c r="D48" s="168"/>
      <c r="E48" s="32" t="s">
        <v>370</v>
      </c>
      <c r="F48" s="49"/>
      <c r="G48" s="32"/>
      <c r="H48" s="167"/>
      <c r="I48" s="168"/>
      <c r="J48" s="32"/>
      <c r="K48" s="32"/>
      <c r="L48" s="32"/>
      <c r="M48" s="32"/>
      <c r="N48" s="49"/>
      <c r="O48" s="49"/>
      <c r="P48" s="164">
        <f t="shared" si="0"/>
        <v>0</v>
      </c>
      <c r="Q48" s="252">
        <v>2</v>
      </c>
      <c r="R48" s="168" t="e">
        <f>+#REF!</f>
        <v>#REF!</v>
      </c>
      <c r="S48" s="252">
        <v>2</v>
      </c>
      <c r="T48" s="168" t="s">
        <v>112</v>
      </c>
      <c r="U48" s="32"/>
      <c r="V48" s="63"/>
    </row>
    <row r="49" spans="1:22" ht="23.25">
      <c r="A49" s="167"/>
      <c r="B49" s="168"/>
      <c r="C49" s="167"/>
      <c r="D49" s="168"/>
      <c r="E49" s="32"/>
      <c r="F49" s="49"/>
      <c r="G49" s="32"/>
      <c r="H49" s="167"/>
      <c r="I49" s="168"/>
      <c r="J49" s="32"/>
      <c r="K49" s="32"/>
      <c r="L49" s="32"/>
      <c r="M49" s="32"/>
      <c r="N49" s="49"/>
      <c r="O49" s="49"/>
      <c r="P49" s="164">
        <f t="shared" si="0"/>
        <v>0</v>
      </c>
      <c r="Q49" s="252">
        <v>3</v>
      </c>
      <c r="R49" s="168" t="e">
        <f>+#REF!</f>
        <v>#REF!</v>
      </c>
      <c r="S49" s="252">
        <v>3</v>
      </c>
      <c r="T49" s="168" t="s">
        <v>112</v>
      </c>
      <c r="U49" s="32"/>
      <c r="V49" s="63"/>
    </row>
    <row r="50" spans="1:22" ht="24" thickBot="1">
      <c r="A50" s="172"/>
      <c r="B50" s="173"/>
      <c r="C50" s="172"/>
      <c r="D50" s="173"/>
      <c r="E50" s="141"/>
      <c r="F50" s="143"/>
      <c r="G50" s="141"/>
      <c r="H50" s="172"/>
      <c r="I50" s="173"/>
      <c r="J50" s="141"/>
      <c r="K50" s="141"/>
      <c r="L50" s="141"/>
      <c r="M50" s="141"/>
      <c r="N50" s="143"/>
      <c r="O50" s="143"/>
      <c r="P50" s="174"/>
      <c r="Q50" s="254"/>
      <c r="R50" s="173"/>
      <c r="S50" s="254">
        <v>4</v>
      </c>
      <c r="T50" s="173" t="s">
        <v>112</v>
      </c>
      <c r="U50" s="141"/>
      <c r="V50" s="63"/>
    </row>
    <row r="51" spans="1:22" ht="24" thickTop="1">
      <c r="A51" s="169" t="s">
        <v>393</v>
      </c>
      <c r="B51" s="170">
        <v>21</v>
      </c>
      <c r="C51" s="169">
        <v>10</v>
      </c>
      <c r="D51" s="170" t="s">
        <v>373</v>
      </c>
      <c r="E51" s="64" t="s">
        <v>367</v>
      </c>
      <c r="F51" s="65" t="e">
        <f>+V51</f>
        <v>#REF!</v>
      </c>
      <c r="G51" s="64" t="s">
        <v>394</v>
      </c>
      <c r="H51" s="169">
        <v>10</v>
      </c>
      <c r="I51" s="170" t="s">
        <v>373</v>
      </c>
      <c r="J51" s="68" t="s">
        <v>375</v>
      </c>
      <c r="K51" s="68" t="s">
        <v>395</v>
      </c>
      <c r="L51" s="68" t="e">
        <f>+L47+1</f>
        <v>#REF!</v>
      </c>
      <c r="M51" s="68" t="s">
        <v>375</v>
      </c>
      <c r="N51" s="171" t="e">
        <f>+F51</f>
        <v>#REF!</v>
      </c>
      <c r="O51" s="171">
        <v>0</v>
      </c>
      <c r="P51" s="171" t="e">
        <f t="shared" si="0"/>
        <v>#REF!</v>
      </c>
      <c r="Q51" s="251">
        <v>1</v>
      </c>
      <c r="R51" s="170" t="e">
        <f>+#REF!</f>
        <v>#REF!</v>
      </c>
      <c r="S51" s="251">
        <v>1</v>
      </c>
      <c r="T51" s="170" t="s">
        <v>112</v>
      </c>
      <c r="U51" s="64"/>
      <c r="V51" s="63" t="e">
        <f>+#REF!</f>
        <v>#REF!</v>
      </c>
    </row>
    <row r="52" spans="1:22" ht="23.25">
      <c r="A52" s="167"/>
      <c r="B52" s="168"/>
      <c r="C52" s="167"/>
      <c r="D52" s="168"/>
      <c r="E52" s="32" t="s">
        <v>370</v>
      </c>
      <c r="F52" s="49"/>
      <c r="G52" s="32"/>
      <c r="H52" s="167"/>
      <c r="I52" s="168"/>
      <c r="J52" s="32"/>
      <c r="K52" s="32"/>
      <c r="L52" s="32"/>
      <c r="M52" s="32"/>
      <c r="N52" s="49"/>
      <c r="O52" s="49"/>
      <c r="P52" s="164">
        <f t="shared" si="0"/>
        <v>0</v>
      </c>
      <c r="Q52" s="252">
        <v>2</v>
      </c>
      <c r="R52" s="168" t="e">
        <f>+#REF!</f>
        <v>#REF!</v>
      </c>
      <c r="S52" s="252">
        <v>2</v>
      </c>
      <c r="T52" s="168" t="s">
        <v>112</v>
      </c>
      <c r="U52" s="32"/>
      <c r="V52" s="63"/>
    </row>
    <row r="53" spans="1:22" ht="23.25">
      <c r="A53" s="167"/>
      <c r="B53" s="168"/>
      <c r="C53" s="167"/>
      <c r="D53" s="168"/>
      <c r="E53" s="32"/>
      <c r="F53" s="49"/>
      <c r="G53" s="32"/>
      <c r="H53" s="167"/>
      <c r="I53" s="168"/>
      <c r="J53" s="32"/>
      <c r="K53" s="32"/>
      <c r="L53" s="32"/>
      <c r="M53" s="32"/>
      <c r="N53" s="49"/>
      <c r="O53" s="49"/>
      <c r="P53" s="164">
        <f t="shared" si="0"/>
        <v>0</v>
      </c>
      <c r="Q53" s="252">
        <v>3</v>
      </c>
      <c r="R53" s="168" t="e">
        <f>+#REF!</f>
        <v>#REF!</v>
      </c>
      <c r="S53" s="252">
        <v>3</v>
      </c>
      <c r="T53" s="168" t="s">
        <v>112</v>
      </c>
      <c r="U53" s="32"/>
      <c r="V53" s="63"/>
    </row>
    <row r="54" spans="1:22" ht="24" thickBot="1">
      <c r="A54" s="172"/>
      <c r="B54" s="173"/>
      <c r="C54" s="172"/>
      <c r="D54" s="173"/>
      <c r="E54" s="141"/>
      <c r="F54" s="143"/>
      <c r="G54" s="141"/>
      <c r="H54" s="172"/>
      <c r="I54" s="173"/>
      <c r="J54" s="141"/>
      <c r="K54" s="141"/>
      <c r="L54" s="141"/>
      <c r="M54" s="141"/>
      <c r="N54" s="143"/>
      <c r="O54" s="143"/>
      <c r="P54" s="174"/>
      <c r="Q54" s="254">
        <v>4</v>
      </c>
      <c r="R54" s="173" t="e">
        <f>+'5.รายงานการจัดท้เช็ค'!I44</f>
        <v>#REF!</v>
      </c>
      <c r="S54" s="254">
        <v>4</v>
      </c>
      <c r="T54" s="173" t="s">
        <v>112</v>
      </c>
      <c r="U54" s="141"/>
      <c r="V54" s="63"/>
    </row>
    <row r="55" spans="1:22" ht="24" thickTop="1">
      <c r="A55" s="169" t="s">
        <v>393</v>
      </c>
      <c r="B55" s="170">
        <v>21</v>
      </c>
      <c r="C55" s="169">
        <v>11</v>
      </c>
      <c r="D55" s="170" t="s">
        <v>373</v>
      </c>
      <c r="E55" s="64" t="s">
        <v>367</v>
      </c>
      <c r="F55" s="65" t="e">
        <f>+V55</f>
        <v>#REF!</v>
      </c>
      <c r="G55" s="64" t="s">
        <v>394</v>
      </c>
      <c r="H55" s="169">
        <v>11</v>
      </c>
      <c r="I55" s="170" t="s">
        <v>373</v>
      </c>
      <c r="J55" s="68" t="s">
        <v>375</v>
      </c>
      <c r="K55" s="68" t="s">
        <v>395</v>
      </c>
      <c r="L55" s="68" t="e">
        <f>+L51+1</f>
        <v>#REF!</v>
      </c>
      <c r="M55" s="68" t="s">
        <v>375</v>
      </c>
      <c r="N55" s="171" t="e">
        <f>+F55</f>
        <v>#REF!</v>
      </c>
      <c r="O55" s="171">
        <v>0</v>
      </c>
      <c r="P55" s="171" t="e">
        <f t="shared" si="0"/>
        <v>#REF!</v>
      </c>
      <c r="Q55" s="251">
        <v>1</v>
      </c>
      <c r="R55" s="170" t="e">
        <f>+#REF!</f>
        <v>#REF!</v>
      </c>
      <c r="S55" s="251">
        <v>1</v>
      </c>
      <c r="T55" s="170" t="s">
        <v>112</v>
      </c>
      <c r="U55" s="64"/>
      <c r="V55" s="63" t="e">
        <f>+#REF!</f>
        <v>#REF!</v>
      </c>
    </row>
    <row r="56" spans="1:22" ht="23.25">
      <c r="A56" s="167"/>
      <c r="B56" s="168"/>
      <c r="C56" s="167"/>
      <c r="D56" s="168"/>
      <c r="E56" s="32" t="s">
        <v>370</v>
      </c>
      <c r="F56" s="49"/>
      <c r="G56" s="32"/>
      <c r="H56" s="167"/>
      <c r="I56" s="168"/>
      <c r="J56" s="32"/>
      <c r="K56" s="32"/>
      <c r="L56" s="32"/>
      <c r="M56" s="32"/>
      <c r="N56" s="49"/>
      <c r="O56" s="49"/>
      <c r="P56" s="164">
        <f t="shared" si="0"/>
        <v>0</v>
      </c>
      <c r="Q56" s="252">
        <v>2</v>
      </c>
      <c r="R56" s="168" t="e">
        <f>+#REF!</f>
        <v>#REF!</v>
      </c>
      <c r="S56" s="252">
        <v>2</v>
      </c>
      <c r="T56" s="168" t="s">
        <v>112</v>
      </c>
      <c r="U56" s="32"/>
      <c r="V56" s="63"/>
    </row>
    <row r="57" spans="1:22" ht="23.25">
      <c r="A57" s="167"/>
      <c r="B57" s="168"/>
      <c r="C57" s="167"/>
      <c r="D57" s="168"/>
      <c r="E57" s="32"/>
      <c r="F57" s="49"/>
      <c r="G57" s="32"/>
      <c r="H57" s="167"/>
      <c r="I57" s="168"/>
      <c r="J57" s="32"/>
      <c r="K57" s="32"/>
      <c r="L57" s="32"/>
      <c r="M57" s="32"/>
      <c r="N57" s="49"/>
      <c r="O57" s="49"/>
      <c r="P57" s="164">
        <f t="shared" si="0"/>
        <v>0</v>
      </c>
      <c r="Q57" s="252">
        <v>3</v>
      </c>
      <c r="R57" s="168" t="e">
        <f>+#REF!</f>
        <v>#REF!</v>
      </c>
      <c r="S57" s="252">
        <v>3</v>
      </c>
      <c r="T57" s="168" t="s">
        <v>112</v>
      </c>
      <c r="U57" s="32"/>
      <c r="V57" s="63"/>
    </row>
    <row r="58" spans="1:22" ht="24" thickBot="1">
      <c r="A58" s="172"/>
      <c r="B58" s="173"/>
      <c r="C58" s="172"/>
      <c r="D58" s="173"/>
      <c r="E58" s="141"/>
      <c r="F58" s="143"/>
      <c r="G58" s="141"/>
      <c r="H58" s="172"/>
      <c r="I58" s="173"/>
      <c r="J58" s="141"/>
      <c r="K58" s="141"/>
      <c r="L58" s="141"/>
      <c r="M58" s="141"/>
      <c r="N58" s="143"/>
      <c r="O58" s="143"/>
      <c r="P58" s="174"/>
      <c r="Q58" s="254">
        <v>4</v>
      </c>
      <c r="R58" s="173"/>
      <c r="S58" s="254">
        <v>4</v>
      </c>
      <c r="T58" s="173" t="s">
        <v>112</v>
      </c>
      <c r="U58" s="141"/>
      <c r="V58" s="63"/>
    </row>
    <row r="59" spans="1:22" ht="24" thickTop="1">
      <c r="A59" s="169" t="s">
        <v>393</v>
      </c>
      <c r="B59" s="170">
        <v>21</v>
      </c>
      <c r="C59" s="169">
        <v>12</v>
      </c>
      <c r="D59" s="170" t="s">
        <v>373</v>
      </c>
      <c r="E59" s="64" t="s">
        <v>367</v>
      </c>
      <c r="F59" s="65" t="e">
        <f>+V59</f>
        <v>#REF!</v>
      </c>
      <c r="G59" s="64" t="s">
        <v>394</v>
      </c>
      <c r="H59" s="169">
        <v>12</v>
      </c>
      <c r="I59" s="170" t="s">
        <v>373</v>
      </c>
      <c r="J59" s="68" t="s">
        <v>375</v>
      </c>
      <c r="K59" s="68" t="s">
        <v>395</v>
      </c>
      <c r="L59" s="68" t="e">
        <f>+L55+1</f>
        <v>#REF!</v>
      </c>
      <c r="M59" s="68" t="s">
        <v>375</v>
      </c>
      <c r="N59" s="171" t="e">
        <f>+F59</f>
        <v>#REF!</v>
      </c>
      <c r="O59" s="171">
        <v>0</v>
      </c>
      <c r="P59" s="171" t="e">
        <f t="shared" si="0"/>
        <v>#REF!</v>
      </c>
      <c r="Q59" s="251">
        <v>1</v>
      </c>
      <c r="R59" s="170" t="e">
        <f>+#REF!</f>
        <v>#REF!</v>
      </c>
      <c r="S59" s="251">
        <v>1</v>
      </c>
      <c r="T59" s="170" t="s">
        <v>112</v>
      </c>
      <c r="U59" s="64"/>
      <c r="V59" s="63" t="e">
        <f>+#REF!</f>
        <v>#REF!</v>
      </c>
    </row>
    <row r="60" spans="1:22" ht="23.25">
      <c r="A60" s="167"/>
      <c r="B60" s="168"/>
      <c r="C60" s="167"/>
      <c r="D60" s="168"/>
      <c r="E60" s="32" t="s">
        <v>370</v>
      </c>
      <c r="F60" s="49"/>
      <c r="G60" s="32"/>
      <c r="H60" s="167"/>
      <c r="I60" s="168"/>
      <c r="J60" s="32"/>
      <c r="K60" s="32"/>
      <c r="L60" s="32"/>
      <c r="M60" s="32"/>
      <c r="N60" s="49"/>
      <c r="O60" s="49"/>
      <c r="P60" s="164">
        <f t="shared" si="0"/>
        <v>0</v>
      </c>
      <c r="Q60" s="252">
        <v>2</v>
      </c>
      <c r="R60" s="168" t="e">
        <f>+#REF!</f>
        <v>#REF!</v>
      </c>
      <c r="S60" s="252">
        <v>2</v>
      </c>
      <c r="T60" s="168" t="s">
        <v>112</v>
      </c>
      <c r="U60" s="32"/>
      <c r="V60" s="63"/>
    </row>
    <row r="61" spans="1:22" ht="23.25">
      <c r="A61" s="167"/>
      <c r="B61" s="168"/>
      <c r="C61" s="167"/>
      <c r="D61" s="168"/>
      <c r="E61" s="32"/>
      <c r="F61" s="49"/>
      <c r="G61" s="32"/>
      <c r="H61" s="167"/>
      <c r="I61" s="168"/>
      <c r="J61" s="32"/>
      <c r="K61" s="32"/>
      <c r="L61" s="32"/>
      <c r="M61" s="32"/>
      <c r="N61" s="49"/>
      <c r="O61" s="49"/>
      <c r="P61" s="164">
        <f t="shared" si="0"/>
        <v>0</v>
      </c>
      <c r="Q61" s="252">
        <v>3</v>
      </c>
      <c r="R61" s="168" t="e">
        <f>+#REF!</f>
        <v>#REF!</v>
      </c>
      <c r="S61" s="252">
        <v>3</v>
      </c>
      <c r="T61" s="168" t="s">
        <v>112</v>
      </c>
      <c r="U61" s="32"/>
      <c r="V61" s="63"/>
    </row>
    <row r="62" spans="1:22" ht="24" thickBot="1">
      <c r="A62" s="172"/>
      <c r="B62" s="173"/>
      <c r="C62" s="172"/>
      <c r="D62" s="173"/>
      <c r="E62" s="141"/>
      <c r="F62" s="143"/>
      <c r="G62" s="141"/>
      <c r="H62" s="172"/>
      <c r="I62" s="173"/>
      <c r="J62" s="141"/>
      <c r="K62" s="141"/>
      <c r="L62" s="141"/>
      <c r="M62" s="141"/>
      <c r="N62" s="143"/>
      <c r="O62" s="143"/>
      <c r="P62" s="174"/>
      <c r="Q62" s="254">
        <v>4</v>
      </c>
      <c r="R62" s="173"/>
      <c r="S62" s="254">
        <v>4</v>
      </c>
      <c r="T62" s="168" t="s">
        <v>112</v>
      </c>
      <c r="U62" s="141"/>
      <c r="V62" s="63"/>
    </row>
    <row r="63" spans="1:22" ht="24" thickTop="1">
      <c r="A63" s="157"/>
      <c r="B63" s="157"/>
      <c r="C63" s="157"/>
      <c r="D63" s="157"/>
      <c r="E63" s="157"/>
      <c r="F63" s="158"/>
      <c r="G63" s="157"/>
      <c r="H63" s="157"/>
      <c r="I63" s="157"/>
      <c r="J63" s="157"/>
      <c r="K63" s="157"/>
      <c r="L63" s="157"/>
      <c r="M63" s="157"/>
      <c r="N63" s="158"/>
      <c r="O63" s="158"/>
      <c r="P63" s="176"/>
      <c r="Q63" s="157"/>
      <c r="R63" s="157"/>
      <c r="S63" s="151"/>
      <c r="T63" s="157"/>
      <c r="U63" s="157"/>
      <c r="V63" s="63"/>
    </row>
    <row r="64" spans="1:22" ht="23.25">
      <c r="A64" s="41"/>
      <c r="B64" s="41"/>
      <c r="C64" s="41"/>
      <c r="D64" s="41"/>
      <c r="E64" s="41"/>
      <c r="F64" s="55"/>
      <c r="G64" s="41"/>
      <c r="H64" s="41"/>
      <c r="I64" s="41"/>
      <c r="J64" s="41"/>
      <c r="K64" s="41"/>
      <c r="L64" s="41"/>
      <c r="M64" s="41"/>
      <c r="N64" s="55"/>
      <c r="O64" s="55"/>
      <c r="P64" s="177"/>
      <c r="Q64" s="41"/>
      <c r="R64" s="41"/>
      <c r="S64" s="40"/>
      <c r="T64" s="41"/>
      <c r="U64" s="41"/>
      <c r="V64" s="63"/>
    </row>
    <row r="65" spans="5:22" ht="23.25">
      <c r="E65" s="1" t="s">
        <v>400</v>
      </c>
      <c r="F65" s="1"/>
      <c r="N65" s="1"/>
      <c r="P65" s="1" t="s">
        <v>400</v>
      </c>
      <c r="V65" s="63"/>
    </row>
    <row r="66" spans="1:22" ht="23.25">
      <c r="A66" s="524" t="s">
        <v>391</v>
      </c>
      <c r="B66" s="525"/>
      <c r="C66" s="525"/>
      <c r="D66" s="525"/>
      <c r="E66" s="525"/>
      <c r="F66" s="525"/>
      <c r="G66" s="525"/>
      <c r="H66" s="525"/>
      <c r="I66" s="525"/>
      <c r="J66" s="525"/>
      <c r="K66" s="525"/>
      <c r="L66" s="44"/>
      <c r="M66" s="45"/>
      <c r="N66" s="524" t="s">
        <v>391</v>
      </c>
      <c r="O66" s="525"/>
      <c r="P66" s="525"/>
      <c r="Q66" s="525"/>
      <c r="R66" s="525"/>
      <c r="S66" s="525"/>
      <c r="T66" s="526"/>
      <c r="U66" s="161"/>
      <c r="V66" s="63"/>
    </row>
    <row r="67" spans="1:22" ht="23.25">
      <c r="A67" s="536" t="s">
        <v>363</v>
      </c>
      <c r="B67" s="536"/>
      <c r="C67" s="536"/>
      <c r="D67" s="536"/>
      <c r="E67" s="536"/>
      <c r="F67" s="536"/>
      <c r="G67" s="536"/>
      <c r="H67" s="536" t="s">
        <v>389</v>
      </c>
      <c r="I67" s="536"/>
      <c r="J67" s="536"/>
      <c r="K67" s="536"/>
      <c r="L67" s="536" t="s">
        <v>390</v>
      </c>
      <c r="M67" s="536"/>
      <c r="N67" s="536"/>
      <c r="O67" s="536"/>
      <c r="P67" s="536"/>
      <c r="Q67" s="536"/>
      <c r="R67" s="536"/>
      <c r="S67" s="536"/>
      <c r="T67" s="536"/>
      <c r="U67" s="87"/>
      <c r="V67" s="63"/>
    </row>
    <row r="68" spans="1:22" ht="23.25">
      <c r="A68" s="524" t="s">
        <v>360</v>
      </c>
      <c r="B68" s="526"/>
      <c r="C68" s="537" t="s">
        <v>53</v>
      </c>
      <c r="D68" s="538"/>
      <c r="E68" s="92" t="s">
        <v>365</v>
      </c>
      <c r="F68" s="91" t="s">
        <v>119</v>
      </c>
      <c r="G68" s="92" t="s">
        <v>397</v>
      </c>
      <c r="H68" s="535" t="s">
        <v>371</v>
      </c>
      <c r="I68" s="535"/>
      <c r="J68" s="92" t="s">
        <v>362</v>
      </c>
      <c r="K68" s="92" t="s">
        <v>377</v>
      </c>
      <c r="L68" s="92" t="s">
        <v>379</v>
      </c>
      <c r="M68" s="92" t="s">
        <v>362</v>
      </c>
      <c r="N68" s="91" t="s">
        <v>19</v>
      </c>
      <c r="O68" s="91"/>
      <c r="P68" s="91" t="s">
        <v>19</v>
      </c>
      <c r="Q68" s="535"/>
      <c r="R68" s="535"/>
      <c r="S68" s="535"/>
      <c r="T68" s="535"/>
      <c r="U68" s="92" t="s">
        <v>386</v>
      </c>
      <c r="V68" s="63"/>
    </row>
    <row r="69" spans="1:22" ht="23.25">
      <c r="A69" s="92" t="s">
        <v>361</v>
      </c>
      <c r="B69" s="92" t="s">
        <v>362</v>
      </c>
      <c r="C69" s="533" t="s">
        <v>105</v>
      </c>
      <c r="D69" s="534"/>
      <c r="E69" s="92" t="s">
        <v>366</v>
      </c>
      <c r="F69" s="91" t="s">
        <v>392</v>
      </c>
      <c r="G69" s="92" t="s">
        <v>396</v>
      </c>
      <c r="H69" s="535" t="s">
        <v>372</v>
      </c>
      <c r="I69" s="535"/>
      <c r="J69" s="92" t="s">
        <v>361</v>
      </c>
      <c r="K69" s="92" t="s">
        <v>378</v>
      </c>
      <c r="L69" s="92" t="s">
        <v>380</v>
      </c>
      <c r="M69" s="92" t="s">
        <v>361</v>
      </c>
      <c r="N69" s="91" t="s">
        <v>381</v>
      </c>
      <c r="O69" s="91" t="s">
        <v>383</v>
      </c>
      <c r="P69" s="91" t="s">
        <v>381</v>
      </c>
      <c r="Q69" s="535" t="s">
        <v>385</v>
      </c>
      <c r="R69" s="535"/>
      <c r="S69" s="535" t="s">
        <v>179</v>
      </c>
      <c r="T69" s="535"/>
      <c r="U69" s="92" t="s">
        <v>387</v>
      </c>
      <c r="V69" s="63"/>
    </row>
    <row r="70" spans="1:22" ht="23.25">
      <c r="A70" s="94"/>
      <c r="B70" s="94"/>
      <c r="C70" s="527" t="s">
        <v>364</v>
      </c>
      <c r="D70" s="528"/>
      <c r="E70" s="94"/>
      <c r="F70" s="93"/>
      <c r="G70" s="94" t="s">
        <v>398</v>
      </c>
      <c r="H70" s="536" t="s">
        <v>364</v>
      </c>
      <c r="I70" s="536"/>
      <c r="J70" s="94" t="s">
        <v>374</v>
      </c>
      <c r="K70" s="94" t="s">
        <v>376</v>
      </c>
      <c r="L70" s="94" t="s">
        <v>371</v>
      </c>
      <c r="M70" s="94" t="s">
        <v>374</v>
      </c>
      <c r="N70" s="93" t="s">
        <v>382</v>
      </c>
      <c r="O70" s="93"/>
      <c r="P70" s="93" t="s">
        <v>384</v>
      </c>
      <c r="Q70" s="536"/>
      <c r="R70" s="536"/>
      <c r="S70" s="536"/>
      <c r="T70" s="536"/>
      <c r="U70" s="94"/>
      <c r="V70" s="63"/>
    </row>
    <row r="71" spans="1:22" ht="23.25">
      <c r="A71" s="169" t="s">
        <v>393</v>
      </c>
      <c r="B71" s="170">
        <v>21</v>
      </c>
      <c r="C71" s="169">
        <v>13</v>
      </c>
      <c r="D71" s="170" t="s">
        <v>373</v>
      </c>
      <c r="E71" s="64" t="s">
        <v>369</v>
      </c>
      <c r="F71" s="65">
        <f>+V71</f>
        <v>30800</v>
      </c>
      <c r="G71" s="64" t="s">
        <v>394</v>
      </c>
      <c r="H71" s="169">
        <v>13</v>
      </c>
      <c r="I71" s="170" t="s">
        <v>373</v>
      </c>
      <c r="J71" s="68" t="s">
        <v>375</v>
      </c>
      <c r="K71" s="68" t="s">
        <v>395</v>
      </c>
      <c r="L71" s="68" t="e">
        <f>+L59+1</f>
        <v>#REF!</v>
      </c>
      <c r="M71" s="68" t="s">
        <v>375</v>
      </c>
      <c r="N71" s="171">
        <f>+F71</f>
        <v>30800</v>
      </c>
      <c r="O71" s="171">
        <v>0</v>
      </c>
      <c r="P71" s="171">
        <f t="shared" si="0"/>
        <v>30800</v>
      </c>
      <c r="Q71" s="251">
        <v>1</v>
      </c>
      <c r="R71" s="170" t="s">
        <v>109</v>
      </c>
      <c r="S71" s="251">
        <v>1</v>
      </c>
      <c r="T71" s="170" t="s">
        <v>112</v>
      </c>
      <c r="U71" s="64"/>
      <c r="V71" s="63">
        <f>+'7.ใบสำคัญรับเงินกก.'!O42</f>
        <v>30800</v>
      </c>
    </row>
    <row r="72" spans="1:22" ht="23.25">
      <c r="A72" s="167"/>
      <c r="B72" s="168"/>
      <c r="C72" s="167"/>
      <c r="D72" s="168"/>
      <c r="E72" s="32" t="s">
        <v>107</v>
      </c>
      <c r="F72" s="49"/>
      <c r="G72" s="32"/>
      <c r="H72" s="167"/>
      <c r="I72" s="168"/>
      <c r="J72" s="32"/>
      <c r="K72" s="32"/>
      <c r="L72" s="32"/>
      <c r="M72" s="32"/>
      <c r="N72" s="49"/>
      <c r="O72" s="49"/>
      <c r="P72" s="164">
        <f t="shared" si="0"/>
        <v>0</v>
      </c>
      <c r="Q72" s="252">
        <v>2</v>
      </c>
      <c r="R72" s="168" t="s">
        <v>110</v>
      </c>
      <c r="S72" s="252">
        <v>2</v>
      </c>
      <c r="T72" s="168" t="s">
        <v>112</v>
      </c>
      <c r="U72" s="32"/>
      <c r="V72" s="63"/>
    </row>
    <row r="73" spans="1:22" ht="23.25">
      <c r="A73" s="167"/>
      <c r="B73" s="168"/>
      <c r="C73" s="167"/>
      <c r="D73" s="168"/>
      <c r="E73" s="32"/>
      <c r="F73" s="49"/>
      <c r="G73" s="32"/>
      <c r="H73" s="167"/>
      <c r="I73" s="168"/>
      <c r="J73" s="32"/>
      <c r="K73" s="32"/>
      <c r="L73" s="32"/>
      <c r="M73" s="32"/>
      <c r="N73" s="49"/>
      <c r="O73" s="49"/>
      <c r="P73" s="164">
        <f t="shared" si="0"/>
        <v>0</v>
      </c>
      <c r="Q73" s="252">
        <v>3</v>
      </c>
      <c r="R73" s="168" t="s">
        <v>111</v>
      </c>
      <c r="S73" s="252">
        <v>3</v>
      </c>
      <c r="T73" s="168" t="s">
        <v>112</v>
      </c>
      <c r="U73" s="32"/>
      <c r="V73" s="63"/>
    </row>
    <row r="74" spans="1:22" ht="24" thickBot="1">
      <c r="A74" s="172"/>
      <c r="B74" s="173"/>
      <c r="C74" s="172"/>
      <c r="D74" s="173"/>
      <c r="E74" s="141"/>
      <c r="F74" s="143"/>
      <c r="G74" s="141"/>
      <c r="H74" s="172"/>
      <c r="I74" s="173"/>
      <c r="J74" s="141"/>
      <c r="K74" s="141"/>
      <c r="L74" s="141"/>
      <c r="M74" s="141"/>
      <c r="N74" s="143"/>
      <c r="O74" s="143"/>
      <c r="P74" s="174"/>
      <c r="Q74" s="172"/>
      <c r="R74" s="173"/>
      <c r="S74" s="254"/>
      <c r="T74" s="173"/>
      <c r="U74" s="141"/>
      <c r="V74" s="63"/>
    </row>
    <row r="75" spans="1:22" ht="24" thickTop="1">
      <c r="A75" s="169" t="s">
        <v>393</v>
      </c>
      <c r="B75" s="170">
        <v>21</v>
      </c>
      <c r="C75" s="169">
        <f>+H75</f>
        <v>14</v>
      </c>
      <c r="D75" s="170" t="s">
        <v>373</v>
      </c>
      <c r="E75" s="64" t="s">
        <v>368</v>
      </c>
      <c r="F75" s="65" t="e">
        <f>+V75</f>
        <v>#REF!</v>
      </c>
      <c r="G75" s="64" t="s">
        <v>394</v>
      </c>
      <c r="H75" s="169">
        <f>+H71+1</f>
        <v>14</v>
      </c>
      <c r="I75" s="170" t="s">
        <v>373</v>
      </c>
      <c r="J75" s="68" t="s">
        <v>375</v>
      </c>
      <c r="K75" s="68" t="s">
        <v>395</v>
      </c>
      <c r="L75" s="68" t="e">
        <f>+L71+1</f>
        <v>#REF!</v>
      </c>
      <c r="M75" s="68" t="s">
        <v>375</v>
      </c>
      <c r="N75" s="171" t="e">
        <f>+F75</f>
        <v>#REF!</v>
      </c>
      <c r="O75" s="171">
        <v>0</v>
      </c>
      <c r="P75" s="171" t="e">
        <f t="shared" si="0"/>
        <v>#REF!</v>
      </c>
      <c r="Q75" s="251">
        <v>1</v>
      </c>
      <c r="R75" s="170" t="str">
        <f>+'3.ใบเบิกเงิน'!G1292</f>
        <v>นายณรงค์  กุลแก้ว</v>
      </c>
      <c r="S75" s="251">
        <v>1</v>
      </c>
      <c r="T75" s="170" t="s">
        <v>112</v>
      </c>
      <c r="U75" s="64"/>
      <c r="V75" s="63" t="e">
        <f>+#REF!</f>
        <v>#REF!</v>
      </c>
    </row>
    <row r="76" spans="1:22" ht="23.25">
      <c r="A76" s="167"/>
      <c r="B76" s="168"/>
      <c r="C76" s="167"/>
      <c r="D76" s="168"/>
      <c r="E76" s="32" t="s">
        <v>370</v>
      </c>
      <c r="F76" s="49"/>
      <c r="G76" s="32"/>
      <c r="H76" s="167"/>
      <c r="I76" s="168"/>
      <c r="J76" s="32"/>
      <c r="K76" s="32"/>
      <c r="L76" s="32"/>
      <c r="M76" s="32"/>
      <c r="N76" s="49"/>
      <c r="O76" s="49"/>
      <c r="P76" s="164">
        <f t="shared" si="0"/>
        <v>0</v>
      </c>
      <c r="Q76" s="252">
        <v>2</v>
      </c>
      <c r="R76" s="168" t="str">
        <f>+'3.ใบเบิกเงิน'!B1293</f>
        <v>นางสาวสุจิตตรา กอบการดี</v>
      </c>
      <c r="S76" s="252">
        <v>2</v>
      </c>
      <c r="T76" s="168" t="s">
        <v>112</v>
      </c>
      <c r="U76" s="32"/>
      <c r="V76" s="63"/>
    </row>
    <row r="77" spans="1:22" ht="23.25">
      <c r="A77" s="167"/>
      <c r="B77" s="168"/>
      <c r="C77" s="167"/>
      <c r="D77" s="168"/>
      <c r="E77" s="32"/>
      <c r="F77" s="49"/>
      <c r="G77" s="32"/>
      <c r="H77" s="167"/>
      <c r="I77" s="168"/>
      <c r="J77" s="32"/>
      <c r="K77" s="32"/>
      <c r="L77" s="32"/>
      <c r="M77" s="32"/>
      <c r="N77" s="49"/>
      <c r="O77" s="49"/>
      <c r="P77" s="164">
        <f t="shared" si="0"/>
        <v>0</v>
      </c>
      <c r="Q77" s="252">
        <v>3</v>
      </c>
      <c r="R77" s="168" t="str">
        <f>+'3.ใบเบิกเงิน'!J1292</f>
        <v>น.ส.หทัยชนก ปกคุ้ม</v>
      </c>
      <c r="S77" s="252">
        <v>3</v>
      </c>
      <c r="T77" s="168" t="s">
        <v>112</v>
      </c>
      <c r="U77" s="32"/>
      <c r="V77" s="63"/>
    </row>
    <row r="78" spans="1:22" ht="24" thickBot="1">
      <c r="A78" s="172"/>
      <c r="B78" s="173"/>
      <c r="C78" s="172"/>
      <c r="D78" s="173"/>
      <c r="E78" s="141"/>
      <c r="F78" s="143"/>
      <c r="G78" s="141"/>
      <c r="H78" s="172"/>
      <c r="I78" s="173"/>
      <c r="J78" s="141"/>
      <c r="K78" s="141"/>
      <c r="L78" s="141"/>
      <c r="M78" s="141"/>
      <c r="N78" s="143"/>
      <c r="O78" s="143"/>
      <c r="P78" s="174"/>
      <c r="Q78" s="172"/>
      <c r="R78" s="173"/>
      <c r="S78" s="254"/>
      <c r="T78" s="173"/>
      <c r="U78" s="141"/>
      <c r="V78" s="63"/>
    </row>
    <row r="79" spans="1:22" ht="24" thickTop="1">
      <c r="A79" s="169" t="s">
        <v>393</v>
      </c>
      <c r="B79" s="170">
        <v>21</v>
      </c>
      <c r="C79" s="169">
        <f>+H79</f>
        <v>15</v>
      </c>
      <c r="D79" s="170" t="s">
        <v>373</v>
      </c>
      <c r="E79" s="64" t="s">
        <v>368</v>
      </c>
      <c r="F79" s="65" t="e">
        <f>+V79</f>
        <v>#REF!</v>
      </c>
      <c r="G79" s="64" t="s">
        <v>394</v>
      </c>
      <c r="H79" s="169">
        <f>+H75+1</f>
        <v>15</v>
      </c>
      <c r="I79" s="170" t="s">
        <v>373</v>
      </c>
      <c r="J79" s="68" t="s">
        <v>375</v>
      </c>
      <c r="K79" s="68" t="s">
        <v>395</v>
      </c>
      <c r="L79" s="68" t="e">
        <f>+L75+1</f>
        <v>#REF!</v>
      </c>
      <c r="M79" s="68" t="s">
        <v>375</v>
      </c>
      <c r="N79" s="171" t="e">
        <f>+F79</f>
        <v>#REF!</v>
      </c>
      <c r="O79" s="171">
        <v>0</v>
      </c>
      <c r="P79" s="171" t="e">
        <f t="shared" si="0"/>
        <v>#REF!</v>
      </c>
      <c r="Q79" s="251">
        <v>1</v>
      </c>
      <c r="R79" s="170" t="str">
        <f>+R75</f>
        <v>นายณรงค์  กุลแก้ว</v>
      </c>
      <c r="S79" s="251">
        <v>1</v>
      </c>
      <c r="T79" s="170" t="s">
        <v>112</v>
      </c>
      <c r="U79" s="64"/>
      <c r="V79" s="63" t="e">
        <f>+#REF!</f>
        <v>#REF!</v>
      </c>
    </row>
    <row r="80" spans="1:22" ht="23.25">
      <c r="A80" s="167"/>
      <c r="B80" s="168"/>
      <c r="C80" s="167"/>
      <c r="D80" s="168"/>
      <c r="E80" s="32" t="s">
        <v>370</v>
      </c>
      <c r="F80" s="49"/>
      <c r="G80" s="32"/>
      <c r="H80" s="167"/>
      <c r="I80" s="168"/>
      <c r="J80" s="32"/>
      <c r="K80" s="32"/>
      <c r="L80" s="32"/>
      <c r="M80" s="32"/>
      <c r="N80" s="49"/>
      <c r="O80" s="49"/>
      <c r="P80" s="164">
        <f t="shared" si="0"/>
        <v>0</v>
      </c>
      <c r="Q80" s="252">
        <v>2</v>
      </c>
      <c r="R80" s="168" t="str">
        <f>+R76</f>
        <v>นางสาวสุจิตตรา กอบการดี</v>
      </c>
      <c r="S80" s="252">
        <v>2</v>
      </c>
      <c r="T80" s="168" t="s">
        <v>112</v>
      </c>
      <c r="U80" s="32"/>
      <c r="V80" s="63"/>
    </row>
    <row r="81" spans="1:22" ht="23.25">
      <c r="A81" s="167"/>
      <c r="B81" s="168"/>
      <c r="C81" s="167"/>
      <c r="D81" s="168"/>
      <c r="E81" s="32"/>
      <c r="F81" s="49"/>
      <c r="G81" s="32"/>
      <c r="H81" s="167"/>
      <c r="I81" s="168"/>
      <c r="J81" s="32"/>
      <c r="K81" s="32"/>
      <c r="L81" s="32"/>
      <c r="M81" s="32"/>
      <c r="N81" s="49"/>
      <c r="O81" s="49"/>
      <c r="P81" s="164">
        <f t="shared" si="0"/>
        <v>0</v>
      </c>
      <c r="Q81" s="252">
        <v>3</v>
      </c>
      <c r="R81" s="168" t="str">
        <f>+R77</f>
        <v>น.ส.หทัยชนก ปกคุ้ม</v>
      </c>
      <c r="S81" s="252">
        <v>3</v>
      </c>
      <c r="T81" s="168" t="s">
        <v>112</v>
      </c>
      <c r="U81" s="32"/>
      <c r="V81" s="63"/>
    </row>
    <row r="82" spans="1:22" ht="24" thickBot="1">
      <c r="A82" s="172"/>
      <c r="B82" s="173"/>
      <c r="C82" s="172"/>
      <c r="D82" s="173"/>
      <c r="E82" s="141"/>
      <c r="F82" s="143"/>
      <c r="G82" s="141"/>
      <c r="H82" s="172"/>
      <c r="I82" s="173"/>
      <c r="J82" s="141"/>
      <c r="K82" s="141"/>
      <c r="L82" s="141"/>
      <c r="M82" s="141"/>
      <c r="N82" s="143"/>
      <c r="O82" s="143"/>
      <c r="P82" s="174"/>
      <c r="Q82" s="172"/>
      <c r="R82" s="173"/>
      <c r="S82" s="254"/>
      <c r="T82" s="173"/>
      <c r="U82" s="141"/>
      <c r="V82" s="63"/>
    </row>
    <row r="83" spans="1:22" ht="24" thickTop="1">
      <c r="A83" s="169" t="s">
        <v>393</v>
      </c>
      <c r="B83" s="170">
        <v>21</v>
      </c>
      <c r="C83" s="169">
        <f>+H83</f>
        <v>16</v>
      </c>
      <c r="D83" s="170" t="s">
        <v>373</v>
      </c>
      <c r="E83" s="64" t="s">
        <v>368</v>
      </c>
      <c r="F83" s="65" t="e">
        <f>+V83</f>
        <v>#REF!</v>
      </c>
      <c r="G83" s="64" t="s">
        <v>394</v>
      </c>
      <c r="H83" s="169">
        <f>+H79+1</f>
        <v>16</v>
      </c>
      <c r="I83" s="170" t="s">
        <v>373</v>
      </c>
      <c r="J83" s="68" t="s">
        <v>375</v>
      </c>
      <c r="K83" s="68" t="s">
        <v>395</v>
      </c>
      <c r="L83" s="68" t="e">
        <f>+L79+1</f>
        <v>#REF!</v>
      </c>
      <c r="M83" s="68" t="s">
        <v>375</v>
      </c>
      <c r="N83" s="171" t="e">
        <f>+F83</f>
        <v>#REF!</v>
      </c>
      <c r="O83" s="171">
        <v>0</v>
      </c>
      <c r="P83" s="171" t="e">
        <f t="shared" si="0"/>
        <v>#REF!</v>
      </c>
      <c r="Q83" s="251">
        <v>1</v>
      </c>
      <c r="R83" s="170" t="str">
        <f>+R79</f>
        <v>นายณรงค์  กุลแก้ว</v>
      </c>
      <c r="S83" s="251">
        <v>1</v>
      </c>
      <c r="T83" s="170" t="s">
        <v>112</v>
      </c>
      <c r="U83" s="64"/>
      <c r="V83" s="63" t="e">
        <f>+#REF!</f>
        <v>#REF!</v>
      </c>
    </row>
    <row r="84" spans="1:22" ht="23.25">
      <c r="A84" s="167"/>
      <c r="B84" s="168"/>
      <c r="C84" s="167"/>
      <c r="D84" s="168"/>
      <c r="E84" s="32" t="s">
        <v>370</v>
      </c>
      <c r="F84" s="49"/>
      <c r="G84" s="32"/>
      <c r="H84" s="167"/>
      <c r="I84" s="168"/>
      <c r="J84" s="32"/>
      <c r="K84" s="32"/>
      <c r="L84" s="32"/>
      <c r="M84" s="32"/>
      <c r="N84" s="49"/>
      <c r="O84" s="49"/>
      <c r="P84" s="164">
        <f t="shared" si="0"/>
        <v>0</v>
      </c>
      <c r="Q84" s="252">
        <v>2</v>
      </c>
      <c r="R84" s="168" t="str">
        <f>+R80</f>
        <v>นางสาวสุจิตตรา กอบการดี</v>
      </c>
      <c r="S84" s="252">
        <v>2</v>
      </c>
      <c r="T84" s="168" t="s">
        <v>112</v>
      </c>
      <c r="U84" s="32"/>
      <c r="V84" s="63"/>
    </row>
    <row r="85" spans="1:22" ht="23.25">
      <c r="A85" s="167"/>
      <c r="B85" s="168"/>
      <c r="C85" s="167"/>
      <c r="D85" s="168"/>
      <c r="E85" s="32"/>
      <c r="F85" s="49"/>
      <c r="G85" s="32"/>
      <c r="H85" s="167"/>
      <c r="I85" s="168"/>
      <c r="J85" s="32"/>
      <c r="K85" s="32"/>
      <c r="L85" s="32"/>
      <c r="M85" s="32"/>
      <c r="N85" s="49"/>
      <c r="O85" s="49"/>
      <c r="P85" s="164">
        <f t="shared" si="0"/>
        <v>0</v>
      </c>
      <c r="Q85" s="252">
        <v>3</v>
      </c>
      <c r="R85" s="168" t="str">
        <f>+R81</f>
        <v>น.ส.หทัยชนก ปกคุ้ม</v>
      </c>
      <c r="S85" s="252">
        <v>3</v>
      </c>
      <c r="T85" s="168" t="s">
        <v>112</v>
      </c>
      <c r="U85" s="32"/>
      <c r="V85" s="63"/>
    </row>
    <row r="86" spans="1:22" ht="24" thickBot="1">
      <c r="A86" s="172"/>
      <c r="B86" s="173"/>
      <c r="C86" s="172"/>
      <c r="D86" s="173"/>
      <c r="E86" s="141"/>
      <c r="F86" s="143"/>
      <c r="G86" s="141"/>
      <c r="H86" s="172"/>
      <c r="I86" s="173"/>
      <c r="J86" s="141"/>
      <c r="K86" s="141"/>
      <c r="L86" s="141"/>
      <c r="M86" s="141"/>
      <c r="N86" s="143"/>
      <c r="O86" s="143"/>
      <c r="P86" s="174"/>
      <c r="Q86" s="172"/>
      <c r="R86" s="173"/>
      <c r="S86" s="254"/>
      <c r="T86" s="173"/>
      <c r="U86" s="141"/>
      <c r="V86" s="63"/>
    </row>
    <row r="87" spans="1:22" ht="24" thickTop="1">
      <c r="A87" s="169" t="s">
        <v>393</v>
      </c>
      <c r="B87" s="170">
        <v>21</v>
      </c>
      <c r="C87" s="169">
        <f>+H87</f>
        <v>17</v>
      </c>
      <c r="D87" s="170" t="s">
        <v>373</v>
      </c>
      <c r="E87" s="64" t="s">
        <v>368</v>
      </c>
      <c r="F87" s="65" t="e">
        <f>+V87</f>
        <v>#REF!</v>
      </c>
      <c r="G87" s="64" t="s">
        <v>394</v>
      </c>
      <c r="H87" s="169">
        <f>+H83+1</f>
        <v>17</v>
      </c>
      <c r="I87" s="170" t="s">
        <v>373</v>
      </c>
      <c r="J87" s="68" t="s">
        <v>375</v>
      </c>
      <c r="K87" s="68" t="s">
        <v>395</v>
      </c>
      <c r="L87" s="68" t="e">
        <f>+L83+1</f>
        <v>#REF!</v>
      </c>
      <c r="M87" s="68" t="s">
        <v>375</v>
      </c>
      <c r="N87" s="171" t="e">
        <f>+F87</f>
        <v>#REF!</v>
      </c>
      <c r="O87" s="171">
        <v>0</v>
      </c>
      <c r="P87" s="171" t="e">
        <f t="shared" si="0"/>
        <v>#REF!</v>
      </c>
      <c r="Q87" s="251">
        <v>1</v>
      </c>
      <c r="R87" s="170" t="str">
        <f>+R83</f>
        <v>นายณรงค์  กุลแก้ว</v>
      </c>
      <c r="S87" s="251">
        <v>1</v>
      </c>
      <c r="T87" s="170" t="s">
        <v>112</v>
      </c>
      <c r="U87" s="64"/>
      <c r="V87" s="63" t="e">
        <f>+#REF!</f>
        <v>#REF!</v>
      </c>
    </row>
    <row r="88" spans="1:22" ht="23.25">
      <c r="A88" s="167"/>
      <c r="B88" s="168"/>
      <c r="C88" s="167"/>
      <c r="D88" s="168"/>
      <c r="E88" s="32" t="s">
        <v>370</v>
      </c>
      <c r="F88" s="49"/>
      <c r="G88" s="32"/>
      <c r="H88" s="167"/>
      <c r="I88" s="168"/>
      <c r="J88" s="32"/>
      <c r="K88" s="32"/>
      <c r="L88" s="32"/>
      <c r="M88" s="32"/>
      <c r="N88" s="49"/>
      <c r="O88" s="49"/>
      <c r="P88" s="164">
        <f t="shared" si="0"/>
        <v>0</v>
      </c>
      <c r="Q88" s="252">
        <v>2</v>
      </c>
      <c r="R88" s="168" t="str">
        <f>+R84</f>
        <v>นางสาวสุจิตตรา กอบการดี</v>
      </c>
      <c r="S88" s="252">
        <v>2</v>
      </c>
      <c r="T88" s="168" t="s">
        <v>112</v>
      </c>
      <c r="U88" s="32"/>
      <c r="V88" s="63"/>
    </row>
    <row r="89" spans="1:22" ht="23.25">
      <c r="A89" s="167"/>
      <c r="B89" s="168"/>
      <c r="C89" s="167"/>
      <c r="D89" s="168"/>
      <c r="E89" s="32"/>
      <c r="F89" s="49"/>
      <c r="G89" s="32"/>
      <c r="H89" s="167"/>
      <c r="I89" s="168"/>
      <c r="J89" s="32"/>
      <c r="K89" s="32"/>
      <c r="L89" s="32"/>
      <c r="M89" s="32"/>
      <c r="N89" s="49"/>
      <c r="O89" s="49"/>
      <c r="P89" s="164">
        <f t="shared" si="0"/>
        <v>0</v>
      </c>
      <c r="Q89" s="252">
        <v>3</v>
      </c>
      <c r="R89" s="168" t="str">
        <f>+R81</f>
        <v>น.ส.หทัยชนก ปกคุ้ม</v>
      </c>
      <c r="S89" s="252">
        <v>3</v>
      </c>
      <c r="T89" s="168" t="s">
        <v>112</v>
      </c>
      <c r="U89" s="32"/>
      <c r="V89" s="63"/>
    </row>
    <row r="90" spans="1:22" ht="24" thickBot="1">
      <c r="A90" s="172"/>
      <c r="B90" s="173"/>
      <c r="C90" s="172"/>
      <c r="D90" s="173"/>
      <c r="E90" s="141"/>
      <c r="F90" s="143"/>
      <c r="G90" s="141"/>
      <c r="H90" s="172"/>
      <c r="I90" s="173"/>
      <c r="J90" s="141"/>
      <c r="K90" s="141"/>
      <c r="L90" s="141"/>
      <c r="M90" s="141"/>
      <c r="N90" s="143"/>
      <c r="O90" s="143"/>
      <c r="P90" s="174"/>
      <c r="Q90" s="172"/>
      <c r="R90" s="173"/>
      <c r="S90" s="254"/>
      <c r="T90" s="173"/>
      <c r="U90" s="141"/>
      <c r="V90" s="63"/>
    </row>
    <row r="91" spans="1:22" ht="24" thickTop="1">
      <c r="A91" s="169" t="s">
        <v>393</v>
      </c>
      <c r="B91" s="170">
        <v>21</v>
      </c>
      <c r="C91" s="169">
        <f>+H91</f>
        <v>18</v>
      </c>
      <c r="D91" s="170" t="s">
        <v>373</v>
      </c>
      <c r="E91" s="64" t="s">
        <v>368</v>
      </c>
      <c r="F91" s="65" t="e">
        <f>+V91</f>
        <v>#REF!</v>
      </c>
      <c r="G91" s="64" t="s">
        <v>394</v>
      </c>
      <c r="H91" s="169">
        <f>+H87+1</f>
        <v>18</v>
      </c>
      <c r="I91" s="170" t="s">
        <v>373</v>
      </c>
      <c r="J91" s="68" t="s">
        <v>375</v>
      </c>
      <c r="K91" s="68" t="s">
        <v>395</v>
      </c>
      <c r="L91" s="68" t="e">
        <f>+L87+1</f>
        <v>#REF!</v>
      </c>
      <c r="M91" s="68" t="s">
        <v>375</v>
      </c>
      <c r="N91" s="171" t="e">
        <f>+F91</f>
        <v>#REF!</v>
      </c>
      <c r="O91" s="171">
        <v>0</v>
      </c>
      <c r="P91" s="171" t="e">
        <f t="shared" si="0"/>
        <v>#REF!</v>
      </c>
      <c r="Q91" s="251">
        <v>1</v>
      </c>
      <c r="R91" s="170" t="str">
        <f>+R87</f>
        <v>นายณรงค์  กุลแก้ว</v>
      </c>
      <c r="S91" s="251">
        <v>1</v>
      </c>
      <c r="T91" s="170" t="s">
        <v>112</v>
      </c>
      <c r="U91" s="64"/>
      <c r="V91" s="63" t="e">
        <f>+#REF!</f>
        <v>#REF!</v>
      </c>
    </row>
    <row r="92" spans="1:22" ht="23.25">
      <c r="A92" s="167"/>
      <c r="B92" s="168"/>
      <c r="C92" s="167"/>
      <c r="D92" s="168"/>
      <c r="E92" s="32" t="s">
        <v>370</v>
      </c>
      <c r="F92" s="49"/>
      <c r="G92" s="32"/>
      <c r="H92" s="167"/>
      <c r="I92" s="168"/>
      <c r="J92" s="32"/>
      <c r="K92" s="32"/>
      <c r="L92" s="32"/>
      <c r="M92" s="32"/>
      <c r="N92" s="49"/>
      <c r="O92" s="49"/>
      <c r="P92" s="164">
        <f t="shared" si="0"/>
        <v>0</v>
      </c>
      <c r="Q92" s="252">
        <v>2</v>
      </c>
      <c r="R92" s="168" t="str">
        <f>+R88</f>
        <v>นางสาวสุจิตตรา กอบการดี</v>
      </c>
      <c r="S92" s="252">
        <v>2</v>
      </c>
      <c r="T92" s="168" t="s">
        <v>112</v>
      </c>
      <c r="U92" s="32"/>
      <c r="V92" s="63"/>
    </row>
    <row r="93" spans="1:22" ht="23.25">
      <c r="A93" s="167"/>
      <c r="B93" s="168"/>
      <c r="C93" s="167"/>
      <c r="D93" s="168"/>
      <c r="E93" s="32"/>
      <c r="F93" s="49"/>
      <c r="G93" s="32"/>
      <c r="H93" s="167"/>
      <c r="I93" s="168"/>
      <c r="J93" s="32"/>
      <c r="K93" s="32"/>
      <c r="L93" s="32"/>
      <c r="M93" s="32"/>
      <c r="N93" s="49"/>
      <c r="O93" s="49"/>
      <c r="P93" s="164">
        <f t="shared" si="0"/>
        <v>0</v>
      </c>
      <c r="Q93" s="252">
        <v>3</v>
      </c>
      <c r="R93" s="168" t="str">
        <f>+R89</f>
        <v>น.ส.หทัยชนก ปกคุ้ม</v>
      </c>
      <c r="S93" s="252">
        <v>3</v>
      </c>
      <c r="T93" s="168" t="s">
        <v>112</v>
      </c>
      <c r="U93" s="32"/>
      <c r="V93" s="63"/>
    </row>
    <row r="94" spans="1:22" ht="24" thickBot="1">
      <c r="A94" s="172"/>
      <c r="B94" s="173"/>
      <c r="C94" s="172"/>
      <c r="D94" s="173"/>
      <c r="E94" s="141"/>
      <c r="F94" s="143"/>
      <c r="G94" s="141"/>
      <c r="H94" s="172"/>
      <c r="I94" s="173"/>
      <c r="J94" s="141"/>
      <c r="K94" s="141"/>
      <c r="L94" s="141"/>
      <c r="M94" s="141"/>
      <c r="N94" s="143"/>
      <c r="O94" s="143"/>
      <c r="P94" s="174"/>
      <c r="Q94" s="172"/>
      <c r="R94" s="173"/>
      <c r="S94" s="254"/>
      <c r="T94" s="168"/>
      <c r="U94" s="141"/>
      <c r="V94" s="63"/>
    </row>
    <row r="95" spans="1:22" ht="24" thickTop="1">
      <c r="A95" s="157"/>
      <c r="B95" s="157"/>
      <c r="C95" s="157"/>
      <c r="D95" s="157"/>
      <c r="E95" s="157"/>
      <c r="F95" s="158"/>
      <c r="G95" s="157"/>
      <c r="H95" s="157"/>
      <c r="I95" s="157"/>
      <c r="J95" s="157"/>
      <c r="K95" s="157"/>
      <c r="L95" s="157"/>
      <c r="M95" s="157"/>
      <c r="N95" s="158"/>
      <c r="O95" s="158"/>
      <c r="P95" s="176"/>
      <c r="Q95" s="157"/>
      <c r="R95" s="157"/>
      <c r="S95" s="151"/>
      <c r="T95" s="157"/>
      <c r="U95" s="157"/>
      <c r="V95" s="63"/>
    </row>
    <row r="96" spans="1:22" ht="23.25">
      <c r="A96" s="41"/>
      <c r="B96" s="41"/>
      <c r="C96" s="41"/>
      <c r="D96" s="41"/>
      <c r="E96" s="41"/>
      <c r="F96" s="55"/>
      <c r="G96" s="41"/>
      <c r="H96" s="41"/>
      <c r="I96" s="41"/>
      <c r="J96" s="41"/>
      <c r="K96" s="41"/>
      <c r="L96" s="41"/>
      <c r="M96" s="41"/>
      <c r="N96" s="55"/>
      <c r="O96" s="55"/>
      <c r="P96" s="177"/>
      <c r="Q96" s="41"/>
      <c r="R96" s="41"/>
      <c r="S96" s="40"/>
      <c r="T96" s="41"/>
      <c r="U96" s="41"/>
      <c r="V96" s="63"/>
    </row>
    <row r="97" spans="5:22" ht="23.25">
      <c r="E97" s="1" t="s">
        <v>400</v>
      </c>
      <c r="F97" s="1"/>
      <c r="N97" s="1"/>
      <c r="P97" s="1" t="s">
        <v>400</v>
      </c>
      <c r="V97" s="63"/>
    </row>
    <row r="98" spans="1:22" ht="23.25">
      <c r="A98" s="524" t="s">
        <v>391</v>
      </c>
      <c r="B98" s="525"/>
      <c r="C98" s="525"/>
      <c r="D98" s="525"/>
      <c r="E98" s="525"/>
      <c r="F98" s="525"/>
      <c r="G98" s="525"/>
      <c r="H98" s="525"/>
      <c r="I98" s="525"/>
      <c r="J98" s="525"/>
      <c r="K98" s="525"/>
      <c r="L98" s="44"/>
      <c r="M98" s="45"/>
      <c r="N98" s="524" t="s">
        <v>391</v>
      </c>
      <c r="O98" s="525"/>
      <c r="P98" s="525"/>
      <c r="Q98" s="525"/>
      <c r="R98" s="525"/>
      <c r="S98" s="525"/>
      <c r="T98" s="526"/>
      <c r="U98" s="161"/>
      <c r="V98" s="63"/>
    </row>
    <row r="99" spans="1:22" ht="23.25">
      <c r="A99" s="536" t="s">
        <v>363</v>
      </c>
      <c r="B99" s="536"/>
      <c r="C99" s="536"/>
      <c r="D99" s="536"/>
      <c r="E99" s="536"/>
      <c r="F99" s="536"/>
      <c r="G99" s="536"/>
      <c r="H99" s="536" t="s">
        <v>389</v>
      </c>
      <c r="I99" s="536"/>
      <c r="J99" s="536"/>
      <c r="K99" s="536"/>
      <c r="L99" s="536" t="s">
        <v>390</v>
      </c>
      <c r="M99" s="536"/>
      <c r="N99" s="536"/>
      <c r="O99" s="536"/>
      <c r="P99" s="536"/>
      <c r="Q99" s="536"/>
      <c r="R99" s="536"/>
      <c r="S99" s="536"/>
      <c r="T99" s="536"/>
      <c r="U99" s="87"/>
      <c r="V99" s="63"/>
    </row>
    <row r="100" spans="1:22" ht="23.25">
      <c r="A100" s="524" t="s">
        <v>360</v>
      </c>
      <c r="B100" s="526"/>
      <c r="C100" s="537" t="s">
        <v>53</v>
      </c>
      <c r="D100" s="538"/>
      <c r="E100" s="92" t="s">
        <v>365</v>
      </c>
      <c r="F100" s="91" t="s">
        <v>119</v>
      </c>
      <c r="G100" s="92" t="s">
        <v>397</v>
      </c>
      <c r="H100" s="535" t="s">
        <v>371</v>
      </c>
      <c r="I100" s="535"/>
      <c r="J100" s="92" t="s">
        <v>362</v>
      </c>
      <c r="K100" s="92" t="s">
        <v>377</v>
      </c>
      <c r="L100" s="92" t="s">
        <v>379</v>
      </c>
      <c r="M100" s="92" t="s">
        <v>362</v>
      </c>
      <c r="N100" s="91" t="s">
        <v>19</v>
      </c>
      <c r="O100" s="91"/>
      <c r="P100" s="91" t="s">
        <v>19</v>
      </c>
      <c r="Q100" s="535"/>
      <c r="R100" s="535"/>
      <c r="S100" s="535"/>
      <c r="T100" s="535"/>
      <c r="U100" s="92" t="s">
        <v>386</v>
      </c>
      <c r="V100" s="63"/>
    </row>
    <row r="101" spans="1:22" ht="23.25">
      <c r="A101" s="92" t="s">
        <v>361</v>
      </c>
      <c r="B101" s="92" t="s">
        <v>362</v>
      </c>
      <c r="C101" s="533" t="s">
        <v>105</v>
      </c>
      <c r="D101" s="534"/>
      <c r="E101" s="92" t="s">
        <v>366</v>
      </c>
      <c r="F101" s="91" t="s">
        <v>392</v>
      </c>
      <c r="G101" s="92" t="s">
        <v>396</v>
      </c>
      <c r="H101" s="535" t="s">
        <v>372</v>
      </c>
      <c r="I101" s="535"/>
      <c r="J101" s="92" t="s">
        <v>361</v>
      </c>
      <c r="K101" s="92" t="s">
        <v>378</v>
      </c>
      <c r="L101" s="92" t="s">
        <v>380</v>
      </c>
      <c r="M101" s="92" t="s">
        <v>361</v>
      </c>
      <c r="N101" s="91" t="s">
        <v>381</v>
      </c>
      <c r="O101" s="91" t="s">
        <v>383</v>
      </c>
      <c r="P101" s="91" t="s">
        <v>381</v>
      </c>
      <c r="Q101" s="535" t="s">
        <v>385</v>
      </c>
      <c r="R101" s="535"/>
      <c r="S101" s="535" t="s">
        <v>179</v>
      </c>
      <c r="T101" s="535"/>
      <c r="U101" s="92" t="s">
        <v>387</v>
      </c>
      <c r="V101" s="63"/>
    </row>
    <row r="102" spans="1:22" ht="23.25">
      <c r="A102" s="94"/>
      <c r="B102" s="94"/>
      <c r="C102" s="527" t="s">
        <v>364</v>
      </c>
      <c r="D102" s="528"/>
      <c r="E102" s="94"/>
      <c r="F102" s="93"/>
      <c r="G102" s="94" t="s">
        <v>398</v>
      </c>
      <c r="H102" s="536" t="s">
        <v>364</v>
      </c>
      <c r="I102" s="536"/>
      <c r="J102" s="94" t="s">
        <v>374</v>
      </c>
      <c r="K102" s="94" t="s">
        <v>376</v>
      </c>
      <c r="L102" s="94" t="s">
        <v>371</v>
      </c>
      <c r="M102" s="94" t="s">
        <v>374</v>
      </c>
      <c r="N102" s="93" t="s">
        <v>382</v>
      </c>
      <c r="O102" s="93"/>
      <c r="P102" s="93" t="s">
        <v>384</v>
      </c>
      <c r="Q102" s="536"/>
      <c r="R102" s="536"/>
      <c r="S102" s="536"/>
      <c r="T102" s="536"/>
      <c r="U102" s="94"/>
      <c r="V102" s="63"/>
    </row>
    <row r="103" spans="1:22" ht="23.25">
      <c r="A103" s="169" t="s">
        <v>393</v>
      </c>
      <c r="B103" s="170">
        <v>21</v>
      </c>
      <c r="C103" s="169">
        <f>+H103</f>
        <v>19</v>
      </c>
      <c r="D103" s="170" t="s">
        <v>373</v>
      </c>
      <c r="E103" s="64" t="s">
        <v>368</v>
      </c>
      <c r="F103" s="65" t="e">
        <f>+V103</f>
        <v>#REF!</v>
      </c>
      <c r="G103" s="64" t="s">
        <v>394</v>
      </c>
      <c r="H103" s="169">
        <f>+H91+1</f>
        <v>19</v>
      </c>
      <c r="I103" s="170" t="s">
        <v>373</v>
      </c>
      <c r="J103" s="68" t="s">
        <v>375</v>
      </c>
      <c r="K103" s="68" t="s">
        <v>395</v>
      </c>
      <c r="L103" s="68" t="e">
        <f>+L91+1</f>
        <v>#REF!</v>
      </c>
      <c r="M103" s="68" t="s">
        <v>375</v>
      </c>
      <c r="N103" s="171" t="e">
        <f>+F103</f>
        <v>#REF!</v>
      </c>
      <c r="O103" s="171">
        <v>0</v>
      </c>
      <c r="P103" s="171" t="e">
        <f t="shared" si="0"/>
        <v>#REF!</v>
      </c>
      <c r="Q103" s="251">
        <v>1</v>
      </c>
      <c r="R103" s="170" t="str">
        <f>+R91</f>
        <v>นายณรงค์  กุลแก้ว</v>
      </c>
      <c r="S103" s="251">
        <v>1</v>
      </c>
      <c r="T103" s="170" t="s">
        <v>112</v>
      </c>
      <c r="U103" s="64"/>
      <c r="V103" s="63" t="e">
        <f>+#REF!</f>
        <v>#REF!</v>
      </c>
    </row>
    <row r="104" spans="1:22" ht="23.25">
      <c r="A104" s="167"/>
      <c r="B104" s="168"/>
      <c r="C104" s="167"/>
      <c r="D104" s="168"/>
      <c r="E104" s="32" t="s">
        <v>370</v>
      </c>
      <c r="F104" s="49"/>
      <c r="G104" s="32"/>
      <c r="H104" s="167"/>
      <c r="I104" s="168"/>
      <c r="J104" s="32"/>
      <c r="K104" s="32"/>
      <c r="L104" s="32"/>
      <c r="M104" s="32"/>
      <c r="N104" s="49"/>
      <c r="O104" s="49"/>
      <c r="P104" s="164">
        <f t="shared" si="0"/>
        <v>0</v>
      </c>
      <c r="Q104" s="252">
        <v>2</v>
      </c>
      <c r="R104" s="168" t="str">
        <f>+R92</f>
        <v>นางสาวสุจิตตรา กอบการดี</v>
      </c>
      <c r="S104" s="252">
        <v>2</v>
      </c>
      <c r="T104" s="168" t="s">
        <v>112</v>
      </c>
      <c r="U104" s="32"/>
      <c r="V104" s="63"/>
    </row>
    <row r="105" spans="1:22" ht="23.25">
      <c r="A105" s="167"/>
      <c r="B105" s="168"/>
      <c r="C105" s="167"/>
      <c r="D105" s="168"/>
      <c r="E105" s="32"/>
      <c r="F105" s="49"/>
      <c r="G105" s="32"/>
      <c r="H105" s="167"/>
      <c r="I105" s="168"/>
      <c r="J105" s="32"/>
      <c r="K105" s="32"/>
      <c r="L105" s="32"/>
      <c r="M105" s="32"/>
      <c r="N105" s="49"/>
      <c r="O105" s="49"/>
      <c r="P105" s="164">
        <f t="shared" si="0"/>
        <v>0</v>
      </c>
      <c r="Q105" s="252">
        <v>3</v>
      </c>
      <c r="R105" s="168" t="str">
        <f>+R93</f>
        <v>น.ส.หทัยชนก ปกคุ้ม</v>
      </c>
      <c r="S105" s="252">
        <v>3</v>
      </c>
      <c r="T105" s="168" t="s">
        <v>112</v>
      </c>
      <c r="U105" s="32"/>
      <c r="V105" s="63"/>
    </row>
    <row r="106" spans="1:22" ht="24" thickBot="1">
      <c r="A106" s="172"/>
      <c r="B106" s="173"/>
      <c r="C106" s="172"/>
      <c r="D106" s="173"/>
      <c r="E106" s="141"/>
      <c r="F106" s="143"/>
      <c r="G106" s="141"/>
      <c r="H106" s="172"/>
      <c r="I106" s="173"/>
      <c r="J106" s="141"/>
      <c r="K106" s="141"/>
      <c r="L106" s="141"/>
      <c r="M106" s="141"/>
      <c r="N106" s="143"/>
      <c r="O106" s="143"/>
      <c r="P106" s="174"/>
      <c r="Q106" s="172"/>
      <c r="R106" s="173"/>
      <c r="S106" s="254"/>
      <c r="T106" s="173"/>
      <c r="U106" s="141"/>
      <c r="V106" s="63"/>
    </row>
    <row r="107" spans="1:22" ht="24" thickTop="1">
      <c r="A107" s="169" t="s">
        <v>393</v>
      </c>
      <c r="B107" s="170">
        <v>21</v>
      </c>
      <c r="C107" s="169">
        <f>+H107</f>
        <v>20</v>
      </c>
      <c r="D107" s="170" t="s">
        <v>373</v>
      </c>
      <c r="E107" s="64" t="s">
        <v>368</v>
      </c>
      <c r="F107" s="65" t="e">
        <f>+V107</f>
        <v>#REF!</v>
      </c>
      <c r="G107" s="64" t="s">
        <v>394</v>
      </c>
      <c r="H107" s="169">
        <f>+H103+1</f>
        <v>20</v>
      </c>
      <c r="I107" s="170" t="s">
        <v>373</v>
      </c>
      <c r="J107" s="68" t="s">
        <v>375</v>
      </c>
      <c r="K107" s="68" t="s">
        <v>395</v>
      </c>
      <c r="L107" s="68" t="e">
        <f>+L103+1</f>
        <v>#REF!</v>
      </c>
      <c r="M107" s="68" t="s">
        <v>375</v>
      </c>
      <c r="N107" s="171" t="e">
        <f>+F107</f>
        <v>#REF!</v>
      </c>
      <c r="O107" s="171">
        <v>0</v>
      </c>
      <c r="P107" s="171" t="e">
        <f t="shared" si="0"/>
        <v>#REF!</v>
      </c>
      <c r="Q107" s="251">
        <v>1</v>
      </c>
      <c r="R107" s="170" t="str">
        <f>+R103</f>
        <v>นายณรงค์  กุลแก้ว</v>
      </c>
      <c r="S107" s="251">
        <v>1</v>
      </c>
      <c r="T107" s="170" t="s">
        <v>112</v>
      </c>
      <c r="U107" s="64"/>
      <c r="V107" s="63" t="e">
        <f>+#REF!</f>
        <v>#REF!</v>
      </c>
    </row>
    <row r="108" spans="1:22" ht="23.25">
      <c r="A108" s="167"/>
      <c r="B108" s="168"/>
      <c r="C108" s="167"/>
      <c r="D108" s="168"/>
      <c r="E108" s="32" t="s">
        <v>370</v>
      </c>
      <c r="F108" s="49"/>
      <c r="G108" s="32"/>
      <c r="H108" s="167"/>
      <c r="I108" s="168"/>
      <c r="J108" s="32"/>
      <c r="K108" s="32"/>
      <c r="L108" s="32"/>
      <c r="M108" s="32"/>
      <c r="N108" s="49"/>
      <c r="O108" s="49"/>
      <c r="P108" s="164">
        <f t="shared" si="0"/>
        <v>0</v>
      </c>
      <c r="Q108" s="252">
        <v>2</v>
      </c>
      <c r="R108" s="168" t="str">
        <f>+R104</f>
        <v>นางสาวสุจิตตรา กอบการดี</v>
      </c>
      <c r="S108" s="252">
        <v>2</v>
      </c>
      <c r="T108" s="168" t="s">
        <v>112</v>
      </c>
      <c r="U108" s="32"/>
      <c r="V108" s="63"/>
    </row>
    <row r="109" spans="1:22" ht="23.25">
      <c r="A109" s="167"/>
      <c r="B109" s="168"/>
      <c r="C109" s="167"/>
      <c r="D109" s="168"/>
      <c r="E109" s="32"/>
      <c r="F109" s="49"/>
      <c r="G109" s="32"/>
      <c r="H109" s="167"/>
      <c r="I109" s="168"/>
      <c r="J109" s="32"/>
      <c r="K109" s="32"/>
      <c r="L109" s="32"/>
      <c r="M109" s="32"/>
      <c r="N109" s="49"/>
      <c r="O109" s="49"/>
      <c r="P109" s="164">
        <f t="shared" si="0"/>
        <v>0</v>
      </c>
      <c r="Q109" s="252">
        <v>3</v>
      </c>
      <c r="R109" s="168" t="str">
        <f>+R105</f>
        <v>น.ส.หทัยชนก ปกคุ้ม</v>
      </c>
      <c r="S109" s="252">
        <v>3</v>
      </c>
      <c r="T109" s="168" t="s">
        <v>112</v>
      </c>
      <c r="U109" s="32"/>
      <c r="V109" s="63"/>
    </row>
    <row r="110" spans="1:22" ht="24" thickBot="1">
      <c r="A110" s="172"/>
      <c r="B110" s="173"/>
      <c r="C110" s="172"/>
      <c r="D110" s="173"/>
      <c r="E110" s="141"/>
      <c r="F110" s="143"/>
      <c r="G110" s="141"/>
      <c r="H110" s="172"/>
      <c r="I110" s="173"/>
      <c r="J110" s="141"/>
      <c r="K110" s="141"/>
      <c r="L110" s="141"/>
      <c r="M110" s="141"/>
      <c r="N110" s="143"/>
      <c r="O110" s="143"/>
      <c r="P110" s="174">
        <f t="shared" si="0"/>
        <v>0</v>
      </c>
      <c r="Q110" s="172"/>
      <c r="R110" s="173"/>
      <c r="S110" s="254"/>
      <c r="T110" s="173"/>
      <c r="U110" s="141"/>
      <c r="V110" s="63"/>
    </row>
    <row r="111" spans="1:22" ht="24" thickTop="1">
      <c r="A111" s="169" t="s">
        <v>393</v>
      </c>
      <c r="B111" s="170">
        <v>21</v>
      </c>
      <c r="C111" s="169">
        <f>+H111</f>
        <v>21</v>
      </c>
      <c r="D111" s="170" t="s">
        <v>373</v>
      </c>
      <c r="E111" s="64" t="s">
        <v>368</v>
      </c>
      <c r="F111" s="65" t="e">
        <f>+V111</f>
        <v>#REF!</v>
      </c>
      <c r="G111" s="64" t="s">
        <v>394</v>
      </c>
      <c r="H111" s="169">
        <f>+H107+1</f>
        <v>21</v>
      </c>
      <c r="I111" s="170" t="s">
        <v>373</v>
      </c>
      <c r="J111" s="68" t="s">
        <v>375</v>
      </c>
      <c r="K111" s="68" t="s">
        <v>395</v>
      </c>
      <c r="L111" s="68" t="e">
        <f>+L107+1</f>
        <v>#REF!</v>
      </c>
      <c r="M111" s="68" t="s">
        <v>375</v>
      </c>
      <c r="N111" s="171" t="e">
        <f>+F111</f>
        <v>#REF!</v>
      </c>
      <c r="O111" s="171">
        <v>0</v>
      </c>
      <c r="P111" s="171" t="e">
        <f t="shared" si="0"/>
        <v>#REF!</v>
      </c>
      <c r="Q111" s="251">
        <v>1</v>
      </c>
      <c r="R111" s="170" t="str">
        <f>+R107</f>
        <v>นายณรงค์  กุลแก้ว</v>
      </c>
      <c r="S111" s="251">
        <v>1</v>
      </c>
      <c r="T111" s="170" t="s">
        <v>112</v>
      </c>
      <c r="U111" s="64"/>
      <c r="V111" s="63" t="e">
        <f>+#REF!</f>
        <v>#REF!</v>
      </c>
    </row>
    <row r="112" spans="1:22" ht="23.25">
      <c r="A112" s="167"/>
      <c r="B112" s="168"/>
      <c r="C112" s="167"/>
      <c r="D112" s="168"/>
      <c r="E112" s="32" t="s">
        <v>370</v>
      </c>
      <c r="F112" s="49"/>
      <c r="G112" s="32"/>
      <c r="H112" s="167"/>
      <c r="I112" s="168"/>
      <c r="J112" s="32"/>
      <c r="K112" s="32"/>
      <c r="L112" s="32"/>
      <c r="M112" s="32"/>
      <c r="N112" s="49"/>
      <c r="O112" s="49"/>
      <c r="P112" s="49"/>
      <c r="Q112" s="252">
        <v>2</v>
      </c>
      <c r="R112" s="168" t="str">
        <f>+R108</f>
        <v>นางสาวสุจิตตรา กอบการดี</v>
      </c>
      <c r="S112" s="252">
        <v>2</v>
      </c>
      <c r="T112" s="168" t="s">
        <v>112</v>
      </c>
      <c r="U112" s="32"/>
      <c r="V112" s="63"/>
    </row>
    <row r="113" spans="1:22" ht="23.25">
      <c r="A113" s="167"/>
      <c r="B113" s="168"/>
      <c r="C113" s="167"/>
      <c r="D113" s="168"/>
      <c r="E113" s="32"/>
      <c r="F113" s="49"/>
      <c r="G113" s="32"/>
      <c r="H113" s="167"/>
      <c r="I113" s="168"/>
      <c r="J113" s="32"/>
      <c r="K113" s="32"/>
      <c r="L113" s="32"/>
      <c r="M113" s="32"/>
      <c r="N113" s="49"/>
      <c r="O113" s="49"/>
      <c r="P113" s="49"/>
      <c r="Q113" s="252">
        <v>3</v>
      </c>
      <c r="R113" s="168" t="str">
        <f>+R109</f>
        <v>น.ส.หทัยชนก ปกคุ้ม</v>
      </c>
      <c r="S113" s="252">
        <v>3</v>
      </c>
      <c r="T113" s="168" t="s">
        <v>112</v>
      </c>
      <c r="U113" s="32"/>
      <c r="V113" s="63"/>
    </row>
    <row r="114" spans="1:22" ht="24" thickBot="1">
      <c r="A114" s="172"/>
      <c r="B114" s="173"/>
      <c r="C114" s="172"/>
      <c r="D114" s="173"/>
      <c r="E114" s="141"/>
      <c r="F114" s="143"/>
      <c r="G114" s="141"/>
      <c r="H114" s="172"/>
      <c r="I114" s="173"/>
      <c r="J114" s="141"/>
      <c r="K114" s="175"/>
      <c r="L114" s="175"/>
      <c r="M114" s="141"/>
      <c r="N114" s="143"/>
      <c r="O114" s="143"/>
      <c r="P114" s="143"/>
      <c r="Q114" s="172"/>
      <c r="R114" s="173"/>
      <c r="S114" s="254"/>
      <c r="T114" s="173"/>
      <c r="U114" s="141"/>
      <c r="V114" s="156"/>
    </row>
    <row r="115" ht="24" thickTop="1"/>
    <row r="129" spans="5:16" ht="23.25">
      <c r="E129" s="1" t="s">
        <v>400</v>
      </c>
      <c r="F129" s="1"/>
      <c r="N129" s="1"/>
      <c r="P129" s="1" t="s">
        <v>400</v>
      </c>
    </row>
    <row r="130" spans="1:21" ht="23.25">
      <c r="A130" s="524" t="s">
        <v>391</v>
      </c>
      <c r="B130" s="525"/>
      <c r="C130" s="525"/>
      <c r="D130" s="525"/>
      <c r="E130" s="525"/>
      <c r="F130" s="525"/>
      <c r="G130" s="525"/>
      <c r="H130" s="525"/>
      <c r="I130" s="525"/>
      <c r="J130" s="525"/>
      <c r="K130" s="525"/>
      <c r="L130" s="44"/>
      <c r="M130" s="45"/>
      <c r="N130" s="524" t="s">
        <v>391</v>
      </c>
      <c r="O130" s="525"/>
      <c r="P130" s="525"/>
      <c r="Q130" s="525"/>
      <c r="R130" s="525"/>
      <c r="S130" s="525"/>
      <c r="T130" s="526"/>
      <c r="U130" s="161"/>
    </row>
    <row r="131" spans="1:21" ht="23.25">
      <c r="A131" s="536" t="s">
        <v>363</v>
      </c>
      <c r="B131" s="536"/>
      <c r="C131" s="536"/>
      <c r="D131" s="536"/>
      <c r="E131" s="536"/>
      <c r="F131" s="536"/>
      <c r="G131" s="536"/>
      <c r="H131" s="536" t="s">
        <v>389</v>
      </c>
      <c r="I131" s="536"/>
      <c r="J131" s="536"/>
      <c r="K131" s="536"/>
      <c r="L131" s="536" t="s">
        <v>390</v>
      </c>
      <c r="M131" s="536"/>
      <c r="N131" s="536"/>
      <c r="O131" s="536"/>
      <c r="P131" s="536"/>
      <c r="Q131" s="536"/>
      <c r="R131" s="536"/>
      <c r="S131" s="536"/>
      <c r="T131" s="536"/>
      <c r="U131" s="87"/>
    </row>
    <row r="132" spans="1:21" ht="23.25">
      <c r="A132" s="524" t="s">
        <v>360</v>
      </c>
      <c r="B132" s="526"/>
      <c r="C132" s="537" t="s">
        <v>53</v>
      </c>
      <c r="D132" s="538"/>
      <c r="E132" s="281" t="s">
        <v>365</v>
      </c>
      <c r="F132" s="91" t="s">
        <v>119</v>
      </c>
      <c r="G132" s="281" t="s">
        <v>397</v>
      </c>
      <c r="H132" s="535" t="s">
        <v>371</v>
      </c>
      <c r="I132" s="535"/>
      <c r="J132" s="281" t="s">
        <v>362</v>
      </c>
      <c r="K132" s="281" t="s">
        <v>377</v>
      </c>
      <c r="L132" s="281" t="s">
        <v>379</v>
      </c>
      <c r="M132" s="281" t="s">
        <v>362</v>
      </c>
      <c r="N132" s="91" t="s">
        <v>19</v>
      </c>
      <c r="O132" s="91"/>
      <c r="P132" s="91" t="s">
        <v>19</v>
      </c>
      <c r="Q132" s="535"/>
      <c r="R132" s="535"/>
      <c r="S132" s="535"/>
      <c r="T132" s="535"/>
      <c r="U132" s="281" t="s">
        <v>386</v>
      </c>
    </row>
    <row r="133" spans="1:21" ht="23.25">
      <c r="A133" s="281" t="s">
        <v>361</v>
      </c>
      <c r="B133" s="281" t="s">
        <v>362</v>
      </c>
      <c r="C133" s="533" t="s">
        <v>105</v>
      </c>
      <c r="D133" s="534"/>
      <c r="E133" s="281" t="s">
        <v>366</v>
      </c>
      <c r="F133" s="91" t="s">
        <v>392</v>
      </c>
      <c r="G133" s="281" t="s">
        <v>396</v>
      </c>
      <c r="H133" s="535" t="s">
        <v>372</v>
      </c>
      <c r="I133" s="535"/>
      <c r="J133" s="281" t="s">
        <v>361</v>
      </c>
      <c r="K133" s="281" t="s">
        <v>378</v>
      </c>
      <c r="L133" s="281" t="s">
        <v>380</v>
      </c>
      <c r="M133" s="281" t="s">
        <v>361</v>
      </c>
      <c r="N133" s="91" t="s">
        <v>381</v>
      </c>
      <c r="O133" s="91" t="s">
        <v>383</v>
      </c>
      <c r="P133" s="91" t="s">
        <v>381</v>
      </c>
      <c r="Q133" s="535" t="s">
        <v>385</v>
      </c>
      <c r="R133" s="535"/>
      <c r="S133" s="535" t="s">
        <v>179</v>
      </c>
      <c r="T133" s="535"/>
      <c r="U133" s="281" t="s">
        <v>387</v>
      </c>
    </row>
    <row r="134" spans="1:21" ht="23.25">
      <c r="A134" s="282"/>
      <c r="B134" s="282"/>
      <c r="C134" s="527" t="s">
        <v>364</v>
      </c>
      <c r="D134" s="528"/>
      <c r="E134" s="282"/>
      <c r="F134" s="93"/>
      <c r="G134" s="282" t="s">
        <v>398</v>
      </c>
      <c r="H134" s="536" t="s">
        <v>364</v>
      </c>
      <c r="I134" s="536"/>
      <c r="J134" s="282" t="s">
        <v>374</v>
      </c>
      <c r="K134" s="282" t="s">
        <v>376</v>
      </c>
      <c r="L134" s="282" t="s">
        <v>371</v>
      </c>
      <c r="M134" s="282" t="s">
        <v>374</v>
      </c>
      <c r="N134" s="93" t="s">
        <v>382</v>
      </c>
      <c r="O134" s="93"/>
      <c r="P134" s="93" t="s">
        <v>384</v>
      </c>
      <c r="Q134" s="536"/>
      <c r="R134" s="536"/>
      <c r="S134" s="536"/>
      <c r="T134" s="536"/>
      <c r="U134" s="282"/>
    </row>
    <row r="135" spans="1:22" ht="23.25">
      <c r="A135" s="165" t="s">
        <v>703</v>
      </c>
      <c r="B135" s="166">
        <v>14</v>
      </c>
      <c r="C135" s="165">
        <v>22</v>
      </c>
      <c r="D135" s="166" t="s">
        <v>373</v>
      </c>
      <c r="E135" s="31" t="s">
        <v>367</v>
      </c>
      <c r="F135" s="48" t="e">
        <f>+#REF!</f>
        <v>#REF!</v>
      </c>
      <c r="G135" s="31" t="s">
        <v>394</v>
      </c>
      <c r="H135" s="165">
        <f>+C135</f>
        <v>22</v>
      </c>
      <c r="I135" s="166" t="s">
        <v>373</v>
      </c>
      <c r="J135" s="162" t="s">
        <v>783</v>
      </c>
      <c r="K135" s="162" t="s">
        <v>395</v>
      </c>
      <c r="L135" s="162" t="e">
        <f>+#REF!</f>
        <v>#REF!</v>
      </c>
      <c r="M135" s="162" t="str">
        <f>+J135</f>
        <v>14.7.60</v>
      </c>
      <c r="N135" s="163" t="e">
        <f>+F135</f>
        <v>#REF!</v>
      </c>
      <c r="O135" s="163">
        <v>0</v>
      </c>
      <c r="P135" s="163" t="e">
        <f>+N135-O135</f>
        <v>#REF!</v>
      </c>
      <c r="Q135" s="253">
        <v>1</v>
      </c>
      <c r="R135" s="286" t="e">
        <f>+#REF!</f>
        <v>#REF!</v>
      </c>
      <c r="S135" s="253">
        <v>1</v>
      </c>
      <c r="T135" s="166" t="s">
        <v>112</v>
      </c>
      <c r="U135" s="31"/>
      <c r="V135" s="1" t="s">
        <v>744</v>
      </c>
    </row>
    <row r="136" spans="1:22" ht="23.25">
      <c r="A136" s="167"/>
      <c r="B136" s="168"/>
      <c r="C136" s="167"/>
      <c r="D136" s="168"/>
      <c r="E136" s="32" t="s">
        <v>370</v>
      </c>
      <c r="F136" s="49"/>
      <c r="G136" s="32"/>
      <c r="H136" s="167"/>
      <c r="I136" s="168"/>
      <c r="J136" s="32"/>
      <c r="K136" s="32"/>
      <c r="L136" s="32"/>
      <c r="M136" s="32"/>
      <c r="N136" s="49"/>
      <c r="O136" s="49"/>
      <c r="P136" s="164">
        <f>+N136-O136</f>
        <v>0</v>
      </c>
      <c r="Q136" s="252">
        <v>2</v>
      </c>
      <c r="R136" s="168" t="e">
        <f>+#REF!</f>
        <v>#REF!</v>
      </c>
      <c r="S136" s="252">
        <v>2</v>
      </c>
      <c r="T136" s="168" t="s">
        <v>112</v>
      </c>
      <c r="U136" s="32"/>
      <c r="V136" s="1"/>
    </row>
    <row r="137" spans="1:22" ht="23.25">
      <c r="A137" s="167"/>
      <c r="B137" s="168"/>
      <c r="C137" s="167"/>
      <c r="D137" s="168"/>
      <c r="E137" s="32"/>
      <c r="F137" s="49"/>
      <c r="G137" s="32"/>
      <c r="H137" s="167"/>
      <c r="I137" s="168"/>
      <c r="J137" s="32"/>
      <c r="K137" s="32"/>
      <c r="L137" s="32"/>
      <c r="M137" s="32"/>
      <c r="N137" s="49"/>
      <c r="O137" s="49"/>
      <c r="P137" s="164">
        <f>+N137-O137</f>
        <v>0</v>
      </c>
      <c r="Q137" s="252">
        <v>3</v>
      </c>
      <c r="R137" s="168" t="e">
        <f>+#REF!</f>
        <v>#REF!</v>
      </c>
      <c r="S137" s="252">
        <v>3</v>
      </c>
      <c r="T137" s="168" t="s">
        <v>112</v>
      </c>
      <c r="U137" s="32"/>
      <c r="V137" s="289"/>
    </row>
    <row r="138" spans="1:21" ht="24" thickBot="1">
      <c r="A138" s="172"/>
      <c r="B138" s="173"/>
      <c r="C138" s="172"/>
      <c r="D138" s="173"/>
      <c r="E138" s="141"/>
      <c r="F138" s="143"/>
      <c r="G138" s="141"/>
      <c r="H138" s="172"/>
      <c r="I138" s="173"/>
      <c r="J138" s="141"/>
      <c r="K138" s="141"/>
      <c r="L138" s="141"/>
      <c r="M138" s="141"/>
      <c r="N138" s="143"/>
      <c r="O138" s="143"/>
      <c r="P138" s="174"/>
      <c r="Q138" s="254"/>
      <c r="R138" s="173"/>
      <c r="S138" s="254"/>
      <c r="T138" s="173"/>
      <c r="U138" s="141"/>
    </row>
    <row r="139" spans="1:22" ht="24" thickTop="1">
      <c r="A139" s="165" t="s">
        <v>703</v>
      </c>
      <c r="B139" s="166">
        <f>+B135</f>
        <v>14</v>
      </c>
      <c r="C139" s="169">
        <v>23</v>
      </c>
      <c r="D139" s="170" t="s">
        <v>373</v>
      </c>
      <c r="E139" s="64" t="s">
        <v>367</v>
      </c>
      <c r="F139" s="65" t="e">
        <f>+F135</f>
        <v>#REF!</v>
      </c>
      <c r="G139" s="64" t="s">
        <v>394</v>
      </c>
      <c r="H139" s="169">
        <v>23</v>
      </c>
      <c r="I139" s="170" t="s">
        <v>373</v>
      </c>
      <c r="J139" s="68" t="str">
        <f>+J135</f>
        <v>14.7.60</v>
      </c>
      <c r="K139" s="68" t="s">
        <v>395</v>
      </c>
      <c r="L139" s="68" t="e">
        <f>+L135+1</f>
        <v>#REF!</v>
      </c>
      <c r="M139" s="68" t="str">
        <f>+M135</f>
        <v>14.7.60</v>
      </c>
      <c r="N139" s="171" t="e">
        <f>+N135</f>
        <v>#REF!</v>
      </c>
      <c r="O139" s="171">
        <v>0</v>
      </c>
      <c r="P139" s="171" t="e">
        <f>+N139-O139</f>
        <v>#REF!</v>
      </c>
      <c r="Q139" s="251">
        <v>1</v>
      </c>
      <c r="R139" s="287" t="e">
        <f>+R135</f>
        <v>#REF!</v>
      </c>
      <c r="S139" s="251">
        <v>1</v>
      </c>
      <c r="T139" s="170" t="s">
        <v>112</v>
      </c>
      <c r="U139" s="64"/>
      <c r="V139" s="1" t="s">
        <v>779</v>
      </c>
    </row>
    <row r="140" spans="1:22" ht="23.25">
      <c r="A140" s="167"/>
      <c r="B140" s="168"/>
      <c r="C140" s="167"/>
      <c r="D140" s="168"/>
      <c r="E140" s="32" t="s">
        <v>370</v>
      </c>
      <c r="F140" s="49"/>
      <c r="G140" s="32"/>
      <c r="H140" s="167"/>
      <c r="I140" s="168"/>
      <c r="J140" s="32"/>
      <c r="K140" s="32"/>
      <c r="L140" s="32"/>
      <c r="M140" s="32"/>
      <c r="N140" s="49"/>
      <c r="O140" s="49"/>
      <c r="P140" s="164">
        <f>+N140-O140</f>
        <v>0</v>
      </c>
      <c r="Q140" s="252">
        <v>2</v>
      </c>
      <c r="R140" s="168" t="e">
        <f>+#REF!</f>
        <v>#REF!</v>
      </c>
      <c r="S140" s="252">
        <v>2</v>
      </c>
      <c r="T140" s="168" t="s">
        <v>112</v>
      </c>
      <c r="U140" s="32"/>
      <c r="V140" s="289"/>
    </row>
    <row r="141" spans="1:21" ht="23.25">
      <c r="A141" s="167"/>
      <c r="B141" s="168"/>
      <c r="C141" s="167"/>
      <c r="D141" s="168"/>
      <c r="E141" s="32"/>
      <c r="F141" s="49"/>
      <c r="G141" s="32"/>
      <c r="H141" s="167"/>
      <c r="I141" s="168"/>
      <c r="J141" s="32"/>
      <c r="K141" s="32"/>
      <c r="L141" s="32"/>
      <c r="M141" s="32"/>
      <c r="N141" s="49"/>
      <c r="O141" s="49"/>
      <c r="P141" s="164">
        <f>+N141-O141</f>
        <v>0</v>
      </c>
      <c r="Q141" s="252"/>
      <c r="R141" s="168"/>
      <c r="S141" s="252"/>
      <c r="T141" s="168"/>
      <c r="U141" s="32"/>
    </row>
    <row r="142" spans="1:22" ht="24" thickBot="1">
      <c r="A142" s="172"/>
      <c r="B142" s="173"/>
      <c r="C142" s="172"/>
      <c r="D142" s="173"/>
      <c r="E142" s="141"/>
      <c r="F142" s="143"/>
      <c r="G142" s="141"/>
      <c r="H142" s="172"/>
      <c r="I142" s="173"/>
      <c r="J142" s="141"/>
      <c r="K142" s="141"/>
      <c r="L142" s="141"/>
      <c r="M142" s="141"/>
      <c r="N142" s="143"/>
      <c r="O142" s="143"/>
      <c r="P142" s="174"/>
      <c r="Q142" s="254"/>
      <c r="R142" s="173"/>
      <c r="S142" s="254"/>
      <c r="T142" s="173"/>
      <c r="U142" s="141"/>
      <c r="V142" s="1"/>
    </row>
    <row r="143" spans="1:22" ht="24" thickTop="1">
      <c r="A143" s="165" t="s">
        <v>703</v>
      </c>
      <c r="B143" s="166">
        <f>+B139</f>
        <v>14</v>
      </c>
      <c r="C143" s="169">
        <v>24</v>
      </c>
      <c r="D143" s="170" t="s">
        <v>373</v>
      </c>
      <c r="E143" s="64" t="s">
        <v>367</v>
      </c>
      <c r="F143" s="65" t="e">
        <f>+F139</f>
        <v>#REF!</v>
      </c>
      <c r="G143" s="64" t="s">
        <v>394</v>
      </c>
      <c r="H143" s="169">
        <v>24</v>
      </c>
      <c r="I143" s="170" t="s">
        <v>373</v>
      </c>
      <c r="J143" s="68" t="str">
        <f>+J139</f>
        <v>14.7.60</v>
      </c>
      <c r="K143" s="68" t="s">
        <v>395</v>
      </c>
      <c r="L143" s="68" t="e">
        <f>+L139+1</f>
        <v>#REF!</v>
      </c>
      <c r="M143" s="68" t="str">
        <f>+M139</f>
        <v>14.7.60</v>
      </c>
      <c r="N143" s="171" t="e">
        <f>+N139</f>
        <v>#REF!</v>
      </c>
      <c r="O143" s="171">
        <v>0</v>
      </c>
      <c r="P143" s="171" t="e">
        <f>+N143-O143</f>
        <v>#REF!</v>
      </c>
      <c r="Q143" s="251">
        <v>1</v>
      </c>
      <c r="R143" s="287" t="e">
        <f>+R139</f>
        <v>#REF!</v>
      </c>
      <c r="S143" s="251">
        <v>1</v>
      </c>
      <c r="T143" s="170" t="s">
        <v>112</v>
      </c>
      <c r="U143" s="64"/>
      <c r="V143" s="1" t="s">
        <v>745</v>
      </c>
    </row>
    <row r="144" spans="1:22" ht="23.25">
      <c r="A144" s="167"/>
      <c r="B144" s="168"/>
      <c r="C144" s="167"/>
      <c r="D144" s="168"/>
      <c r="E144" s="32" t="s">
        <v>370</v>
      </c>
      <c r="F144" s="49"/>
      <c r="G144" s="32"/>
      <c r="H144" s="167"/>
      <c r="I144" s="168"/>
      <c r="J144" s="32"/>
      <c r="K144" s="32"/>
      <c r="L144" s="32"/>
      <c r="M144" s="32"/>
      <c r="N144" s="49"/>
      <c r="O144" s="49"/>
      <c r="P144" s="164">
        <f>+N144-O144</f>
        <v>0</v>
      </c>
      <c r="Q144" s="252">
        <v>2</v>
      </c>
      <c r="R144" s="168" t="e">
        <f>+#REF!</f>
        <v>#REF!</v>
      </c>
      <c r="S144" s="252">
        <v>2</v>
      </c>
      <c r="T144" s="168" t="s">
        <v>112</v>
      </c>
      <c r="U144" s="32"/>
      <c r="V144" s="289"/>
    </row>
    <row r="145" spans="1:21" ht="23.25">
      <c r="A145" s="167"/>
      <c r="B145" s="168"/>
      <c r="C145" s="167"/>
      <c r="D145" s="168"/>
      <c r="E145" s="32"/>
      <c r="F145" s="49"/>
      <c r="G145" s="32"/>
      <c r="H145" s="167"/>
      <c r="I145" s="168"/>
      <c r="J145" s="32"/>
      <c r="K145" s="32"/>
      <c r="L145" s="32"/>
      <c r="M145" s="32"/>
      <c r="N145" s="49"/>
      <c r="O145" s="49"/>
      <c r="P145" s="164">
        <f>+N145-O145</f>
        <v>0</v>
      </c>
      <c r="Q145" s="252">
        <v>3</v>
      </c>
      <c r="R145" s="168" t="e">
        <f>+#REF!</f>
        <v>#REF!</v>
      </c>
      <c r="S145" s="252">
        <v>3</v>
      </c>
      <c r="T145" s="168" t="s">
        <v>112</v>
      </c>
      <c r="U145" s="32"/>
    </row>
    <row r="146" spans="1:22" ht="24" thickBot="1">
      <c r="A146" s="172"/>
      <c r="B146" s="173"/>
      <c r="C146" s="172"/>
      <c r="D146" s="173"/>
      <c r="E146" s="141"/>
      <c r="F146" s="143"/>
      <c r="G146" s="141"/>
      <c r="H146" s="172"/>
      <c r="I146" s="173"/>
      <c r="J146" s="141"/>
      <c r="K146" s="141"/>
      <c r="L146" s="141"/>
      <c r="M146" s="141"/>
      <c r="N146" s="143"/>
      <c r="O146" s="143"/>
      <c r="P146" s="174"/>
      <c r="Q146" s="254"/>
      <c r="R146" s="173"/>
      <c r="S146" s="254"/>
      <c r="T146" s="173"/>
      <c r="U146" s="141"/>
      <c r="V146" s="1"/>
    </row>
    <row r="147" spans="1:22" ht="24" thickTop="1">
      <c r="A147" s="165" t="s">
        <v>703</v>
      </c>
      <c r="B147" s="166">
        <f>+B143</f>
        <v>14</v>
      </c>
      <c r="C147" s="169">
        <v>25</v>
      </c>
      <c r="D147" s="170" t="s">
        <v>373</v>
      </c>
      <c r="E147" s="64" t="s">
        <v>367</v>
      </c>
      <c r="F147" s="65" t="e">
        <f>+F143</f>
        <v>#REF!</v>
      </c>
      <c r="G147" s="64" t="s">
        <v>394</v>
      </c>
      <c r="H147" s="169">
        <v>25</v>
      </c>
      <c r="I147" s="170" t="s">
        <v>373</v>
      </c>
      <c r="J147" s="68" t="str">
        <f>+J143</f>
        <v>14.7.60</v>
      </c>
      <c r="K147" s="68" t="s">
        <v>395</v>
      </c>
      <c r="L147" s="68" t="e">
        <f>+L143+1</f>
        <v>#REF!</v>
      </c>
      <c r="M147" s="68" t="str">
        <f>+M143</f>
        <v>14.7.60</v>
      </c>
      <c r="N147" s="171" t="e">
        <f>+N143</f>
        <v>#REF!</v>
      </c>
      <c r="O147" s="171">
        <v>0</v>
      </c>
      <c r="P147" s="171" t="e">
        <f>+N147-O147</f>
        <v>#REF!</v>
      </c>
      <c r="Q147" s="251">
        <v>1</v>
      </c>
      <c r="R147" s="287" t="e">
        <f>+R143</f>
        <v>#REF!</v>
      </c>
      <c r="S147" s="251">
        <v>1</v>
      </c>
      <c r="T147" s="170" t="s">
        <v>112</v>
      </c>
      <c r="U147" s="64"/>
      <c r="V147" s="1" t="s">
        <v>747</v>
      </c>
    </row>
    <row r="148" spans="1:22" ht="23.25">
      <c r="A148" s="167"/>
      <c r="B148" s="168"/>
      <c r="C148" s="167"/>
      <c r="D148" s="168"/>
      <c r="E148" s="32" t="s">
        <v>370</v>
      </c>
      <c r="F148" s="49"/>
      <c r="G148" s="32"/>
      <c r="H148" s="167"/>
      <c r="I148" s="168"/>
      <c r="J148" s="32"/>
      <c r="K148" s="32"/>
      <c r="L148" s="32"/>
      <c r="M148" s="32"/>
      <c r="N148" s="49"/>
      <c r="O148" s="49"/>
      <c r="P148" s="164">
        <f>+N148-O148</f>
        <v>0</v>
      </c>
      <c r="Q148" s="252">
        <v>2</v>
      </c>
      <c r="R148" s="168" t="e">
        <f>+#REF!</f>
        <v>#REF!</v>
      </c>
      <c r="S148" s="252">
        <v>2</v>
      </c>
      <c r="T148" s="168" t="s">
        <v>112</v>
      </c>
      <c r="U148" s="32"/>
      <c r="V148" s="1"/>
    </row>
    <row r="149" spans="1:22" ht="23.25">
      <c r="A149" s="167"/>
      <c r="B149" s="168"/>
      <c r="C149" s="167"/>
      <c r="D149" s="168"/>
      <c r="E149" s="32"/>
      <c r="F149" s="49"/>
      <c r="G149" s="32"/>
      <c r="H149" s="167"/>
      <c r="I149" s="168"/>
      <c r="J149" s="32"/>
      <c r="K149" s="32"/>
      <c r="L149" s="32"/>
      <c r="M149" s="32"/>
      <c r="N149" s="49"/>
      <c r="O149" s="49"/>
      <c r="P149" s="164">
        <f>+N149-O149</f>
        <v>0</v>
      </c>
      <c r="Q149" s="252">
        <v>3</v>
      </c>
      <c r="R149" s="168" t="e">
        <f>+#REF!</f>
        <v>#REF!</v>
      </c>
      <c r="S149" s="252">
        <v>3</v>
      </c>
      <c r="T149" s="168" t="s">
        <v>112</v>
      </c>
      <c r="U149" s="32"/>
      <c r="V149" s="289"/>
    </row>
    <row r="150" spans="1:22" ht="24" thickBot="1">
      <c r="A150" s="172"/>
      <c r="B150" s="173"/>
      <c r="C150" s="172"/>
      <c r="D150" s="173"/>
      <c r="E150" s="141"/>
      <c r="F150" s="143"/>
      <c r="G150" s="141"/>
      <c r="H150" s="172"/>
      <c r="I150" s="173"/>
      <c r="J150" s="141"/>
      <c r="K150" s="141"/>
      <c r="L150" s="141"/>
      <c r="M150" s="141"/>
      <c r="N150" s="143"/>
      <c r="O150" s="143"/>
      <c r="P150" s="174"/>
      <c r="Q150" s="254"/>
      <c r="R150" s="173"/>
      <c r="S150" s="254"/>
      <c r="T150" s="173"/>
      <c r="U150" s="141"/>
      <c r="V150" s="289"/>
    </row>
    <row r="151" spans="1:22" ht="24" thickTop="1">
      <c r="A151" s="165" t="s">
        <v>703</v>
      </c>
      <c r="B151" s="166">
        <f>+B147</f>
        <v>14</v>
      </c>
      <c r="C151" s="169">
        <v>26</v>
      </c>
      <c r="D151" s="170" t="s">
        <v>373</v>
      </c>
      <c r="E151" s="64" t="s">
        <v>367</v>
      </c>
      <c r="F151" s="65" t="e">
        <f>+F147</f>
        <v>#REF!</v>
      </c>
      <c r="G151" s="64" t="s">
        <v>394</v>
      </c>
      <c r="H151" s="169">
        <v>26</v>
      </c>
      <c r="I151" s="170" t="s">
        <v>373</v>
      </c>
      <c r="J151" s="68" t="str">
        <f>+J147</f>
        <v>14.7.60</v>
      </c>
      <c r="K151" s="68" t="s">
        <v>395</v>
      </c>
      <c r="L151" s="68" t="e">
        <f>+L147+1</f>
        <v>#REF!</v>
      </c>
      <c r="M151" s="68" t="str">
        <f>+M147</f>
        <v>14.7.60</v>
      </c>
      <c r="N151" s="171" t="e">
        <f>+N147</f>
        <v>#REF!</v>
      </c>
      <c r="O151" s="171">
        <v>0</v>
      </c>
      <c r="P151" s="171" t="e">
        <f>+N151-O151</f>
        <v>#REF!</v>
      </c>
      <c r="Q151" s="251">
        <v>1</v>
      </c>
      <c r="R151" s="287" t="e">
        <f>+R147</f>
        <v>#REF!</v>
      </c>
      <c r="S151" s="251">
        <v>1</v>
      </c>
      <c r="T151" s="170" t="s">
        <v>112</v>
      </c>
      <c r="U151" s="64"/>
      <c r="V151" s="296"/>
    </row>
    <row r="152" spans="1:22" ht="23.25">
      <c r="A152" s="167"/>
      <c r="B152" s="168"/>
      <c r="C152" s="167"/>
      <c r="D152" s="168"/>
      <c r="E152" s="32" t="s">
        <v>370</v>
      </c>
      <c r="F152" s="49"/>
      <c r="G152" s="32"/>
      <c r="H152" s="167"/>
      <c r="I152" s="168"/>
      <c r="J152" s="32"/>
      <c r="K152" s="32"/>
      <c r="L152" s="32"/>
      <c r="M152" s="32"/>
      <c r="N152" s="49"/>
      <c r="O152" s="49"/>
      <c r="P152" s="164">
        <f>+N152-O152</f>
        <v>0</v>
      </c>
      <c r="Q152" s="252">
        <v>2</v>
      </c>
      <c r="R152" s="168" t="e">
        <f>+#REF!</f>
        <v>#REF!</v>
      </c>
      <c r="S152" s="252">
        <v>2</v>
      </c>
      <c r="T152" s="168" t="s">
        <v>112</v>
      </c>
      <c r="U152" s="32"/>
      <c r="V152" s="1" t="s">
        <v>748</v>
      </c>
    </row>
    <row r="153" spans="1:22" ht="23.25">
      <c r="A153" s="167"/>
      <c r="B153" s="168"/>
      <c r="C153" s="167"/>
      <c r="D153" s="168"/>
      <c r="E153" s="32"/>
      <c r="F153" s="49"/>
      <c r="G153" s="32"/>
      <c r="H153" s="167"/>
      <c r="I153" s="168"/>
      <c r="J153" s="32"/>
      <c r="K153" s="32"/>
      <c r="L153" s="32"/>
      <c r="M153" s="32"/>
      <c r="N153" s="49"/>
      <c r="O153" s="49"/>
      <c r="P153" s="164">
        <f>+N153-O153</f>
        <v>0</v>
      </c>
      <c r="Q153" s="252">
        <v>3</v>
      </c>
      <c r="R153" s="168" t="e">
        <f>+#REF!</f>
        <v>#REF!</v>
      </c>
      <c r="S153" s="252">
        <v>3</v>
      </c>
      <c r="T153" s="168" t="s">
        <v>112</v>
      </c>
      <c r="U153" s="32"/>
      <c r="V153" s="1"/>
    </row>
    <row r="154" spans="1:21" ht="24" thickBot="1">
      <c r="A154" s="172"/>
      <c r="B154" s="173"/>
      <c r="C154" s="172"/>
      <c r="D154" s="173"/>
      <c r="E154" s="141"/>
      <c r="F154" s="143"/>
      <c r="G154" s="141"/>
      <c r="H154" s="172"/>
      <c r="I154" s="173"/>
      <c r="J154" s="141"/>
      <c r="K154" s="141"/>
      <c r="L154" s="141"/>
      <c r="M154" s="141"/>
      <c r="N154" s="143"/>
      <c r="O154" s="143"/>
      <c r="P154" s="174"/>
      <c r="Q154" s="254"/>
      <c r="R154" s="173"/>
      <c r="S154" s="254"/>
      <c r="T154" s="173"/>
      <c r="U154" s="141"/>
    </row>
    <row r="155" spans="1:22" ht="24" thickTop="1">
      <c r="A155" s="165" t="s">
        <v>703</v>
      </c>
      <c r="B155" s="166">
        <v>14</v>
      </c>
      <c r="C155" s="165">
        <f>+C151+1</f>
        <v>27</v>
      </c>
      <c r="D155" s="166" t="s">
        <v>373</v>
      </c>
      <c r="E155" s="31" t="s">
        <v>367</v>
      </c>
      <c r="F155" s="48" t="e">
        <f>+F151</f>
        <v>#REF!</v>
      </c>
      <c r="G155" s="31" t="s">
        <v>394</v>
      </c>
      <c r="H155" s="165">
        <f>+C155</f>
        <v>27</v>
      </c>
      <c r="I155" s="166" t="s">
        <v>373</v>
      </c>
      <c r="J155" s="162" t="s">
        <v>783</v>
      </c>
      <c r="K155" s="162" t="s">
        <v>395</v>
      </c>
      <c r="L155" s="162" t="e">
        <f>+#REF!</f>
        <v>#REF!</v>
      </c>
      <c r="M155" s="162" t="str">
        <f>+J155</f>
        <v>14.7.60</v>
      </c>
      <c r="N155" s="163" t="e">
        <f>+F155</f>
        <v>#REF!</v>
      </c>
      <c r="O155" s="163">
        <v>0</v>
      </c>
      <c r="P155" s="163" t="e">
        <f>+N155-O155</f>
        <v>#REF!</v>
      </c>
      <c r="Q155" s="253">
        <v>1</v>
      </c>
      <c r="R155" s="286" t="e">
        <f>+'5.รายงานการจัดท้เช็ค'!I123</f>
        <v>#REF!</v>
      </c>
      <c r="S155" s="253">
        <v>1</v>
      </c>
      <c r="T155" s="166" t="s">
        <v>112</v>
      </c>
      <c r="U155" s="31"/>
      <c r="V155" s="296" t="s">
        <v>764</v>
      </c>
    </row>
    <row r="156" spans="1:22" ht="23.25">
      <c r="A156" s="167"/>
      <c r="B156" s="168"/>
      <c r="C156" s="167"/>
      <c r="D156" s="168"/>
      <c r="E156" s="32" t="s">
        <v>370</v>
      </c>
      <c r="F156" s="49"/>
      <c r="G156" s="32"/>
      <c r="H156" s="167"/>
      <c r="I156" s="168"/>
      <c r="J156" s="32"/>
      <c r="K156" s="32"/>
      <c r="L156" s="32"/>
      <c r="M156" s="32"/>
      <c r="N156" s="49"/>
      <c r="O156" s="49"/>
      <c r="P156" s="164">
        <f>+N156-O156</f>
        <v>0</v>
      </c>
      <c r="Q156" s="252">
        <v>2</v>
      </c>
      <c r="R156" s="168" t="e">
        <f>+'5.รายงานการจัดท้เช็ค'!I124</f>
        <v>#REF!</v>
      </c>
      <c r="S156" s="252">
        <v>2</v>
      </c>
      <c r="T156" s="168" t="s">
        <v>112</v>
      </c>
      <c r="U156" s="32"/>
      <c r="V156" s="1"/>
    </row>
    <row r="157" spans="1:21" ht="23.25">
      <c r="A157" s="167"/>
      <c r="B157" s="168"/>
      <c r="C157" s="167"/>
      <c r="D157" s="168"/>
      <c r="E157" s="32"/>
      <c r="F157" s="49"/>
      <c r="G157" s="32"/>
      <c r="H157" s="167"/>
      <c r="I157" s="168"/>
      <c r="J157" s="32"/>
      <c r="K157" s="32"/>
      <c r="L157" s="32"/>
      <c r="M157" s="32"/>
      <c r="N157" s="49"/>
      <c r="O157" s="49"/>
      <c r="P157" s="164">
        <f>+N157-O157</f>
        <v>0</v>
      </c>
      <c r="Q157" s="252">
        <v>3</v>
      </c>
      <c r="R157" s="168" t="e">
        <f>+'5.รายงานการจัดท้เช็ค'!I125</f>
        <v>#REF!</v>
      </c>
      <c r="S157" s="252">
        <v>3</v>
      </c>
      <c r="T157" s="168" t="s">
        <v>112</v>
      </c>
      <c r="U157" s="32"/>
    </row>
    <row r="158" spans="1:22" ht="23.25">
      <c r="A158" s="302"/>
      <c r="B158" s="303"/>
      <c r="C158" s="302"/>
      <c r="D158" s="303"/>
      <c r="E158" s="66"/>
      <c r="F158" s="138"/>
      <c r="G158" s="66"/>
      <c r="H158" s="302"/>
      <c r="I158" s="303"/>
      <c r="J158" s="66"/>
      <c r="K158" s="66"/>
      <c r="L158" s="66"/>
      <c r="M158" s="66"/>
      <c r="N158" s="138"/>
      <c r="O158" s="138"/>
      <c r="P158" s="304"/>
      <c r="Q158" s="305"/>
      <c r="R158" s="303"/>
      <c r="S158" s="305"/>
      <c r="T158" s="303"/>
      <c r="U158" s="66"/>
      <c r="V158" s="1"/>
    </row>
    <row r="159" spans="6:19" s="35" customFormat="1" ht="23.25">
      <c r="F159" s="51"/>
      <c r="N159" s="51"/>
      <c r="O159" s="51"/>
      <c r="P159" s="306"/>
      <c r="Q159" s="294"/>
      <c r="S159" s="338"/>
    </row>
    <row r="160" spans="6:19" s="29" customFormat="1" ht="23.25">
      <c r="F160" s="52"/>
      <c r="N160" s="52"/>
      <c r="O160" s="52"/>
      <c r="P160" s="307"/>
      <c r="Q160" s="291"/>
      <c r="S160" s="337"/>
    </row>
    <row r="161" spans="1:21" s="29" customFormat="1" ht="23.25">
      <c r="A161" s="1"/>
      <c r="B161" s="1"/>
      <c r="C161" s="1"/>
      <c r="D161" s="1"/>
      <c r="E161" s="1" t="s">
        <v>400</v>
      </c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1" t="s">
        <v>400</v>
      </c>
      <c r="Q161" s="1"/>
      <c r="R161" s="1"/>
      <c r="S161" s="336"/>
      <c r="T161" s="1"/>
      <c r="U161" s="1"/>
    </row>
    <row r="162" spans="1:21" s="29" customFormat="1" ht="23.25">
      <c r="A162" s="524" t="s">
        <v>391</v>
      </c>
      <c r="B162" s="525"/>
      <c r="C162" s="525"/>
      <c r="D162" s="525"/>
      <c r="E162" s="525"/>
      <c r="F162" s="525"/>
      <c r="G162" s="525"/>
      <c r="H162" s="525"/>
      <c r="I162" s="525"/>
      <c r="J162" s="525"/>
      <c r="K162" s="525"/>
      <c r="L162" s="44"/>
      <c r="M162" s="45"/>
      <c r="N162" s="524" t="s">
        <v>391</v>
      </c>
      <c r="O162" s="525"/>
      <c r="P162" s="525"/>
      <c r="Q162" s="525"/>
      <c r="R162" s="525"/>
      <c r="S162" s="525"/>
      <c r="T162" s="526"/>
      <c r="U162" s="161"/>
    </row>
    <row r="163" spans="1:21" s="29" customFormat="1" ht="23.25">
      <c r="A163" s="536" t="s">
        <v>363</v>
      </c>
      <c r="B163" s="536"/>
      <c r="C163" s="536"/>
      <c r="D163" s="536"/>
      <c r="E163" s="536"/>
      <c r="F163" s="536"/>
      <c r="G163" s="536"/>
      <c r="H163" s="536" t="s">
        <v>389</v>
      </c>
      <c r="I163" s="536"/>
      <c r="J163" s="536"/>
      <c r="K163" s="536"/>
      <c r="L163" s="536" t="s">
        <v>390</v>
      </c>
      <c r="M163" s="536"/>
      <c r="N163" s="536"/>
      <c r="O163" s="536"/>
      <c r="P163" s="536"/>
      <c r="Q163" s="536"/>
      <c r="R163" s="536"/>
      <c r="S163" s="536"/>
      <c r="T163" s="536"/>
      <c r="U163" s="87"/>
    </row>
    <row r="164" spans="1:21" s="29" customFormat="1" ht="23.25">
      <c r="A164" s="524" t="s">
        <v>360</v>
      </c>
      <c r="B164" s="526"/>
      <c r="C164" s="537" t="s">
        <v>53</v>
      </c>
      <c r="D164" s="538"/>
      <c r="E164" s="293" t="s">
        <v>365</v>
      </c>
      <c r="F164" s="91" t="s">
        <v>119</v>
      </c>
      <c r="G164" s="293" t="s">
        <v>397</v>
      </c>
      <c r="H164" s="535" t="s">
        <v>371</v>
      </c>
      <c r="I164" s="535"/>
      <c r="J164" s="293" t="s">
        <v>362</v>
      </c>
      <c r="K164" s="293" t="s">
        <v>377</v>
      </c>
      <c r="L164" s="293" t="s">
        <v>379</v>
      </c>
      <c r="M164" s="293" t="s">
        <v>362</v>
      </c>
      <c r="N164" s="91" t="s">
        <v>19</v>
      </c>
      <c r="O164" s="91"/>
      <c r="P164" s="91" t="s">
        <v>19</v>
      </c>
      <c r="Q164" s="535"/>
      <c r="R164" s="535"/>
      <c r="S164" s="535"/>
      <c r="T164" s="535"/>
      <c r="U164" s="293" t="s">
        <v>386</v>
      </c>
    </row>
    <row r="165" spans="1:21" s="29" customFormat="1" ht="23.25">
      <c r="A165" s="293" t="s">
        <v>361</v>
      </c>
      <c r="B165" s="293" t="s">
        <v>362</v>
      </c>
      <c r="C165" s="533" t="s">
        <v>105</v>
      </c>
      <c r="D165" s="534"/>
      <c r="E165" s="293" t="s">
        <v>366</v>
      </c>
      <c r="F165" s="91" t="s">
        <v>392</v>
      </c>
      <c r="G165" s="293" t="s">
        <v>396</v>
      </c>
      <c r="H165" s="535" t="s">
        <v>372</v>
      </c>
      <c r="I165" s="535"/>
      <c r="J165" s="293" t="s">
        <v>361</v>
      </c>
      <c r="K165" s="293" t="s">
        <v>378</v>
      </c>
      <c r="L165" s="293" t="s">
        <v>380</v>
      </c>
      <c r="M165" s="293" t="s">
        <v>361</v>
      </c>
      <c r="N165" s="91" t="s">
        <v>381</v>
      </c>
      <c r="O165" s="91" t="s">
        <v>383</v>
      </c>
      <c r="P165" s="91" t="s">
        <v>381</v>
      </c>
      <c r="Q165" s="535" t="s">
        <v>385</v>
      </c>
      <c r="R165" s="535"/>
      <c r="S165" s="535" t="s">
        <v>179</v>
      </c>
      <c r="T165" s="535"/>
      <c r="U165" s="293" t="s">
        <v>387</v>
      </c>
    </row>
    <row r="166" spans="1:21" s="41" customFormat="1" ht="23.25">
      <c r="A166" s="292"/>
      <c r="B166" s="292"/>
      <c r="C166" s="527" t="s">
        <v>364</v>
      </c>
      <c r="D166" s="528"/>
      <c r="E166" s="292"/>
      <c r="F166" s="93"/>
      <c r="G166" s="292" t="s">
        <v>398</v>
      </c>
      <c r="H166" s="536" t="s">
        <v>364</v>
      </c>
      <c r="I166" s="536"/>
      <c r="J166" s="292" t="s">
        <v>374</v>
      </c>
      <c r="K166" s="292" t="s">
        <v>376</v>
      </c>
      <c r="L166" s="292" t="s">
        <v>371</v>
      </c>
      <c r="M166" s="292" t="s">
        <v>374</v>
      </c>
      <c r="N166" s="93" t="s">
        <v>382</v>
      </c>
      <c r="O166" s="93"/>
      <c r="P166" s="93" t="s">
        <v>384</v>
      </c>
      <c r="Q166" s="536"/>
      <c r="R166" s="536"/>
      <c r="S166" s="536"/>
      <c r="T166" s="536"/>
      <c r="U166" s="292"/>
    </row>
    <row r="167" spans="1:22" ht="23.25">
      <c r="A167" s="169" t="s">
        <v>703</v>
      </c>
      <c r="B167" s="170">
        <f>+B155</f>
        <v>14</v>
      </c>
      <c r="C167" s="169">
        <f>+C155+1</f>
        <v>28</v>
      </c>
      <c r="D167" s="170" t="s">
        <v>373</v>
      </c>
      <c r="E167" s="64" t="s">
        <v>367</v>
      </c>
      <c r="F167" s="65" t="e">
        <f>+F155</f>
        <v>#REF!</v>
      </c>
      <c r="G167" s="64" t="s">
        <v>394</v>
      </c>
      <c r="H167" s="169">
        <f>+H155+1</f>
        <v>28</v>
      </c>
      <c r="I167" s="170" t="s">
        <v>373</v>
      </c>
      <c r="J167" s="68" t="str">
        <f>+J155</f>
        <v>14.7.60</v>
      </c>
      <c r="K167" s="68" t="s">
        <v>395</v>
      </c>
      <c r="L167" s="68" t="e">
        <f>+L155+1</f>
        <v>#REF!</v>
      </c>
      <c r="M167" s="68" t="str">
        <f>+M155</f>
        <v>14.7.60</v>
      </c>
      <c r="N167" s="171" t="e">
        <f>+N155</f>
        <v>#REF!</v>
      </c>
      <c r="O167" s="171">
        <v>0</v>
      </c>
      <c r="P167" s="171" t="e">
        <f>+N167-O167</f>
        <v>#REF!</v>
      </c>
      <c r="Q167" s="251">
        <v>1</v>
      </c>
      <c r="R167" s="287" t="e">
        <f>+'5.รายงานการจัดท้เช็ค'!I126</f>
        <v>#REF!</v>
      </c>
      <c r="S167" s="251">
        <v>1</v>
      </c>
      <c r="T167" s="170" t="s">
        <v>112</v>
      </c>
      <c r="U167" s="64"/>
      <c r="V167" s="296" t="s">
        <v>765</v>
      </c>
    </row>
    <row r="168" spans="1:21" ht="23.25">
      <c r="A168" s="167"/>
      <c r="B168" s="168"/>
      <c r="C168" s="167"/>
      <c r="D168" s="168"/>
      <c r="E168" s="32" t="s">
        <v>370</v>
      </c>
      <c r="F168" s="49"/>
      <c r="G168" s="32"/>
      <c r="H168" s="167"/>
      <c r="I168" s="168"/>
      <c r="J168" s="32"/>
      <c r="K168" s="32"/>
      <c r="L168" s="32"/>
      <c r="M168" s="32"/>
      <c r="N168" s="49"/>
      <c r="O168" s="49"/>
      <c r="P168" s="164">
        <f>+N168-O168</f>
        <v>0</v>
      </c>
      <c r="Q168" s="252">
        <v>2</v>
      </c>
      <c r="R168" s="168" t="e">
        <f>+'5.รายงานการจัดท้เช็ค'!I127</f>
        <v>#REF!</v>
      </c>
      <c r="S168" s="252">
        <v>2</v>
      </c>
      <c r="T168" s="168" t="s">
        <v>112</v>
      </c>
      <c r="U168" s="32"/>
    </row>
    <row r="169" spans="1:21" ht="23.25">
      <c r="A169" s="167"/>
      <c r="B169" s="168"/>
      <c r="C169" s="167"/>
      <c r="D169" s="168"/>
      <c r="E169" s="32"/>
      <c r="F169" s="49"/>
      <c r="G169" s="32"/>
      <c r="H169" s="167"/>
      <c r="I169" s="168"/>
      <c r="J169" s="32"/>
      <c r="K169" s="32"/>
      <c r="L169" s="32"/>
      <c r="M169" s="32"/>
      <c r="N169" s="49"/>
      <c r="O169" s="49"/>
      <c r="P169" s="164">
        <f>+N169-O169</f>
        <v>0</v>
      </c>
      <c r="Q169" s="252">
        <v>3</v>
      </c>
      <c r="R169" s="168" t="e">
        <f>+'5.รายงานการจัดท้เช็ค'!I128</f>
        <v>#REF!</v>
      </c>
      <c r="S169" s="252">
        <v>3</v>
      </c>
      <c r="T169" s="168" t="s">
        <v>112</v>
      </c>
      <c r="U169" s="32"/>
    </row>
    <row r="170" spans="1:22" ht="24" thickBot="1">
      <c r="A170" s="172"/>
      <c r="B170" s="173"/>
      <c r="C170" s="172"/>
      <c r="D170" s="173"/>
      <c r="E170" s="141"/>
      <c r="F170" s="143"/>
      <c r="G170" s="141"/>
      <c r="H170" s="172"/>
      <c r="I170" s="173"/>
      <c r="J170" s="141"/>
      <c r="K170" s="141"/>
      <c r="L170" s="141"/>
      <c r="M170" s="141"/>
      <c r="N170" s="143"/>
      <c r="O170" s="143"/>
      <c r="P170" s="174"/>
      <c r="Q170" s="254">
        <v>4</v>
      </c>
      <c r="R170" s="173"/>
      <c r="S170" s="254"/>
      <c r="T170" s="173"/>
      <c r="U170" s="141"/>
      <c r="V170" s="289"/>
    </row>
    <row r="171" spans="1:22" ht="24" thickTop="1">
      <c r="A171" s="165" t="s">
        <v>703</v>
      </c>
      <c r="B171" s="166">
        <f>+B167</f>
        <v>14</v>
      </c>
      <c r="C171" s="169">
        <f>+C167+1</f>
        <v>29</v>
      </c>
      <c r="D171" s="170" t="s">
        <v>373</v>
      </c>
      <c r="E171" s="64" t="s">
        <v>367</v>
      </c>
      <c r="F171" s="65" t="e">
        <f>+F167</f>
        <v>#REF!</v>
      </c>
      <c r="G171" s="64" t="s">
        <v>394</v>
      </c>
      <c r="H171" s="169">
        <f>+H167+1</f>
        <v>29</v>
      </c>
      <c r="I171" s="170" t="s">
        <v>373</v>
      </c>
      <c r="J171" s="68" t="str">
        <f>+J167</f>
        <v>14.7.60</v>
      </c>
      <c r="K171" s="68" t="s">
        <v>395</v>
      </c>
      <c r="L171" s="68" t="e">
        <f>+L167+1</f>
        <v>#REF!</v>
      </c>
      <c r="M171" s="68" t="str">
        <f>+M167</f>
        <v>14.7.60</v>
      </c>
      <c r="N171" s="171" t="e">
        <f>+N167</f>
        <v>#REF!</v>
      </c>
      <c r="O171" s="171">
        <v>0</v>
      </c>
      <c r="P171" s="171" t="e">
        <f>+N171-O171</f>
        <v>#REF!</v>
      </c>
      <c r="Q171" s="251">
        <v>1</v>
      </c>
      <c r="R171" s="287" t="e">
        <f>+'5.รายงานการจัดท้เช็ค'!I129</f>
        <v>#REF!</v>
      </c>
      <c r="S171" s="251">
        <v>1</v>
      </c>
      <c r="T171" s="170" t="s">
        <v>112</v>
      </c>
      <c r="U171" s="64"/>
      <c r="V171" s="296" t="s">
        <v>766</v>
      </c>
    </row>
    <row r="172" spans="1:22" ht="23.25">
      <c r="A172" s="167"/>
      <c r="B172" s="168"/>
      <c r="C172" s="167"/>
      <c r="D172" s="168"/>
      <c r="E172" s="32" t="s">
        <v>370</v>
      </c>
      <c r="F172" s="49"/>
      <c r="G172" s="32"/>
      <c r="H172" s="167"/>
      <c r="I172" s="168"/>
      <c r="J172" s="32"/>
      <c r="K172" s="32"/>
      <c r="L172" s="32"/>
      <c r="M172" s="32"/>
      <c r="N172" s="49"/>
      <c r="O172" s="49"/>
      <c r="P172" s="164">
        <f>+N172-O172</f>
        <v>0</v>
      </c>
      <c r="Q172" s="252">
        <v>2</v>
      </c>
      <c r="R172" s="168" t="e">
        <f>+'5.รายงานการจัดท้เช็ค'!I130</f>
        <v>#REF!</v>
      </c>
      <c r="S172" s="252">
        <v>2</v>
      </c>
      <c r="T172" s="168" t="s">
        <v>112</v>
      </c>
      <c r="U172" s="32"/>
      <c r="V172" s="40"/>
    </row>
    <row r="173" spans="1:22" ht="23.25">
      <c r="A173" s="167"/>
      <c r="B173" s="168"/>
      <c r="C173" s="167"/>
      <c r="D173" s="168"/>
      <c r="E173" s="32"/>
      <c r="F173" s="49"/>
      <c r="G173" s="32"/>
      <c r="H173" s="167"/>
      <c r="I173" s="168"/>
      <c r="J173" s="32"/>
      <c r="K173" s="32"/>
      <c r="L173" s="32"/>
      <c r="M173" s="32"/>
      <c r="N173" s="49"/>
      <c r="O173" s="49"/>
      <c r="P173" s="164">
        <f>+N173-O173</f>
        <v>0</v>
      </c>
      <c r="Q173" s="252">
        <v>3</v>
      </c>
      <c r="R173" s="168" t="e">
        <f>+'5.รายงานการจัดท้เช็ค'!I131</f>
        <v>#REF!</v>
      </c>
      <c r="S173" s="252">
        <v>3</v>
      </c>
      <c r="T173" s="168" t="s">
        <v>112</v>
      </c>
      <c r="U173" s="32"/>
      <c r="V173" s="289"/>
    </row>
    <row r="174" spans="1:22" ht="24" thickBot="1">
      <c r="A174" s="172"/>
      <c r="B174" s="173"/>
      <c r="C174" s="172"/>
      <c r="D174" s="173"/>
      <c r="E174" s="141"/>
      <c r="F174" s="143"/>
      <c r="G174" s="141"/>
      <c r="H174" s="172"/>
      <c r="I174" s="173"/>
      <c r="J174" s="141"/>
      <c r="K174" s="141"/>
      <c r="L174" s="141"/>
      <c r="M174" s="141"/>
      <c r="N174" s="143"/>
      <c r="O174" s="143"/>
      <c r="P174" s="174"/>
      <c r="Q174" s="254"/>
      <c r="R174" s="173"/>
      <c r="S174" s="254"/>
      <c r="T174" s="173"/>
      <c r="U174" s="141"/>
      <c r="V174" s="289"/>
    </row>
    <row r="175" spans="1:22" ht="24" thickTop="1">
      <c r="A175" s="165" t="s">
        <v>703</v>
      </c>
      <c r="B175" s="166">
        <f>+B171</f>
        <v>14</v>
      </c>
      <c r="C175" s="169">
        <f>+C171+1</f>
        <v>30</v>
      </c>
      <c r="D175" s="170" t="s">
        <v>373</v>
      </c>
      <c r="E175" s="64" t="s">
        <v>367</v>
      </c>
      <c r="F175" s="65" t="e">
        <f>+F171</f>
        <v>#REF!</v>
      </c>
      <c r="G175" s="64" t="s">
        <v>394</v>
      </c>
      <c r="H175" s="169">
        <f>+H171+1</f>
        <v>30</v>
      </c>
      <c r="I175" s="170" t="s">
        <v>373</v>
      </c>
      <c r="J175" s="68" t="str">
        <f>+J171</f>
        <v>14.7.60</v>
      </c>
      <c r="K175" s="68" t="s">
        <v>395</v>
      </c>
      <c r="L175" s="68" t="e">
        <f>+L171+1</f>
        <v>#REF!</v>
      </c>
      <c r="M175" s="68" t="str">
        <f>+M171</f>
        <v>14.7.60</v>
      </c>
      <c r="N175" s="171" t="e">
        <f>+N171</f>
        <v>#REF!</v>
      </c>
      <c r="O175" s="171">
        <v>0</v>
      </c>
      <c r="P175" s="171" t="e">
        <f>+N175-O175</f>
        <v>#REF!</v>
      </c>
      <c r="Q175" s="251">
        <v>1</v>
      </c>
      <c r="R175" s="287" t="e">
        <f>+'5.รายงานการจัดท้เช็ค'!I132</f>
        <v>#REF!</v>
      </c>
      <c r="S175" s="251">
        <v>1</v>
      </c>
      <c r="T175" s="170" t="s">
        <v>112</v>
      </c>
      <c r="U175" s="64"/>
      <c r="V175" s="296" t="s">
        <v>767</v>
      </c>
    </row>
    <row r="176" spans="1:22" ht="23.25">
      <c r="A176" s="167"/>
      <c r="B176" s="168"/>
      <c r="C176" s="167"/>
      <c r="D176" s="168"/>
      <c r="E176" s="32" t="s">
        <v>370</v>
      </c>
      <c r="F176" s="49"/>
      <c r="G176" s="32"/>
      <c r="H176" s="167"/>
      <c r="I176" s="168"/>
      <c r="J176" s="32"/>
      <c r="K176" s="32"/>
      <c r="L176" s="32"/>
      <c r="M176" s="32"/>
      <c r="N176" s="49"/>
      <c r="O176" s="49"/>
      <c r="P176" s="164">
        <f>+N176-O176</f>
        <v>0</v>
      </c>
      <c r="Q176" s="252">
        <v>2</v>
      </c>
      <c r="R176" s="168" t="e">
        <f>+'5.รายงานการจัดท้เช็ค'!I133</f>
        <v>#REF!</v>
      </c>
      <c r="S176" s="252">
        <v>2</v>
      </c>
      <c r="T176" s="168" t="s">
        <v>112</v>
      </c>
      <c r="U176" s="32"/>
      <c r="V176" s="289"/>
    </row>
    <row r="177" spans="1:21" ht="23.25">
      <c r="A177" s="167"/>
      <c r="B177" s="168"/>
      <c r="C177" s="167"/>
      <c r="D177" s="168"/>
      <c r="E177" s="32"/>
      <c r="F177" s="49"/>
      <c r="G177" s="32"/>
      <c r="H177" s="167"/>
      <c r="I177" s="168"/>
      <c r="J177" s="32"/>
      <c r="K177" s="32"/>
      <c r="L177" s="32"/>
      <c r="M177" s="32"/>
      <c r="N177" s="49"/>
      <c r="O177" s="49"/>
      <c r="P177" s="164">
        <f>+N177-O177</f>
        <v>0</v>
      </c>
      <c r="Q177" s="252">
        <v>3</v>
      </c>
      <c r="R177" s="168" t="e">
        <f>+'5.รายงานการจัดท้เช็ค'!I134</f>
        <v>#REF!</v>
      </c>
      <c r="S177" s="252">
        <v>3</v>
      </c>
      <c r="T177" s="168" t="s">
        <v>112</v>
      </c>
      <c r="U177" s="32"/>
    </row>
    <row r="178" spans="1:22" ht="24" thickBot="1">
      <c r="A178" s="172"/>
      <c r="B178" s="173"/>
      <c r="C178" s="172"/>
      <c r="D178" s="173"/>
      <c r="E178" s="141"/>
      <c r="F178" s="143"/>
      <c r="G178" s="141"/>
      <c r="H178" s="172"/>
      <c r="I178" s="173"/>
      <c r="J178" s="141"/>
      <c r="K178" s="141"/>
      <c r="L178" s="141"/>
      <c r="M178" s="141"/>
      <c r="N178" s="143"/>
      <c r="O178" s="143"/>
      <c r="P178" s="174"/>
      <c r="Q178" s="254"/>
      <c r="R178" s="173"/>
      <c r="S178" s="254"/>
      <c r="T178" s="173"/>
      <c r="U178" s="141"/>
      <c r="V178" s="289"/>
    </row>
    <row r="179" spans="1:22" ht="24" thickTop="1">
      <c r="A179" s="165" t="s">
        <v>703</v>
      </c>
      <c r="B179" s="166">
        <f>+B175</f>
        <v>14</v>
      </c>
      <c r="C179" s="169">
        <f>+C175+1</f>
        <v>31</v>
      </c>
      <c r="D179" s="170" t="s">
        <v>373</v>
      </c>
      <c r="E179" s="64" t="s">
        <v>369</v>
      </c>
      <c r="F179" s="65" t="e">
        <f>+'5.รายงานการจัดท้เช็ค'!J141</f>
        <v>#REF!</v>
      </c>
      <c r="G179" s="64" t="s">
        <v>394</v>
      </c>
      <c r="H179" s="169">
        <f>+H175+1</f>
        <v>31</v>
      </c>
      <c r="I179" s="170" t="s">
        <v>373</v>
      </c>
      <c r="J179" s="68" t="str">
        <f>+J175</f>
        <v>14.7.60</v>
      </c>
      <c r="K179" s="68" t="s">
        <v>395</v>
      </c>
      <c r="L179" s="68" t="e">
        <f>+L175+1</f>
        <v>#REF!</v>
      </c>
      <c r="M179" s="68" t="str">
        <f>+M175</f>
        <v>14.7.60</v>
      </c>
      <c r="N179" s="171" t="e">
        <f>+F179</f>
        <v>#REF!</v>
      </c>
      <c r="O179" s="171">
        <v>0</v>
      </c>
      <c r="P179" s="171" t="e">
        <f>+N179-O179</f>
        <v>#REF!</v>
      </c>
      <c r="Q179" s="251">
        <v>1</v>
      </c>
      <c r="R179" s="287" t="e">
        <f>+'5.รายงานการจัดท้เช็ค'!I141</f>
        <v>#REF!</v>
      </c>
      <c r="S179" s="251">
        <v>1</v>
      </c>
      <c r="T179" s="170" t="s">
        <v>112</v>
      </c>
      <c r="U179" s="64"/>
      <c r="V179" s="295" t="s">
        <v>780</v>
      </c>
    </row>
    <row r="180" spans="1:21" ht="23.25">
      <c r="A180" s="167"/>
      <c r="B180" s="168"/>
      <c r="C180" s="167"/>
      <c r="D180" s="168"/>
      <c r="E180" s="32" t="s">
        <v>370</v>
      </c>
      <c r="F180" s="49"/>
      <c r="G180" s="32"/>
      <c r="H180" s="167"/>
      <c r="I180" s="168"/>
      <c r="J180" s="32"/>
      <c r="K180" s="32"/>
      <c r="L180" s="32"/>
      <c r="M180" s="32"/>
      <c r="N180" s="49"/>
      <c r="O180" s="49"/>
      <c r="P180" s="164">
        <f>+N180-O180</f>
        <v>0</v>
      </c>
      <c r="Q180" s="252"/>
      <c r="R180" s="168"/>
      <c r="S180" s="252"/>
      <c r="T180" s="168"/>
      <c r="U180" s="32"/>
    </row>
    <row r="181" spans="1:21" ht="23.25">
      <c r="A181" s="167"/>
      <c r="B181" s="168"/>
      <c r="C181" s="167"/>
      <c r="D181" s="168"/>
      <c r="E181" s="32"/>
      <c r="F181" s="49"/>
      <c r="G181" s="32"/>
      <c r="H181" s="167"/>
      <c r="I181" s="168"/>
      <c r="J181" s="32"/>
      <c r="K181" s="32"/>
      <c r="L181" s="32"/>
      <c r="M181" s="32"/>
      <c r="N181" s="49"/>
      <c r="O181" s="49"/>
      <c r="P181" s="164">
        <f>+N181-O181</f>
        <v>0</v>
      </c>
      <c r="Q181" s="252"/>
      <c r="R181" s="168"/>
      <c r="S181" s="252"/>
      <c r="T181" s="168"/>
      <c r="U181" s="32"/>
    </row>
    <row r="182" spans="1:21" ht="24" thickBot="1">
      <c r="A182" s="172"/>
      <c r="B182" s="173"/>
      <c r="C182" s="172"/>
      <c r="D182" s="173"/>
      <c r="E182" s="141"/>
      <c r="F182" s="143"/>
      <c r="G182" s="141"/>
      <c r="H182" s="172"/>
      <c r="I182" s="173"/>
      <c r="J182" s="141"/>
      <c r="K182" s="141"/>
      <c r="L182" s="141"/>
      <c r="M182" s="141"/>
      <c r="N182" s="143"/>
      <c r="O182" s="143"/>
      <c r="P182" s="174"/>
      <c r="Q182" s="254"/>
      <c r="R182" s="173"/>
      <c r="S182" s="254"/>
      <c r="T182" s="173"/>
      <c r="U182" s="141"/>
    </row>
    <row r="183" spans="1:22" ht="24" thickTop="1">
      <c r="A183" s="165" t="s">
        <v>703</v>
      </c>
      <c r="B183" s="166">
        <f>+B179</f>
        <v>14</v>
      </c>
      <c r="C183" s="169">
        <f>+C179+1</f>
        <v>32</v>
      </c>
      <c r="D183" s="170" t="s">
        <v>373</v>
      </c>
      <c r="E183" s="64" t="s">
        <v>367</v>
      </c>
      <c r="F183" s="65" t="e">
        <f>+'5.รายงานการจัดท้เช็ค'!J144</f>
        <v>#REF!</v>
      </c>
      <c r="G183" s="64" t="s">
        <v>394</v>
      </c>
      <c r="H183" s="169">
        <f>+H179+1</f>
        <v>32</v>
      </c>
      <c r="I183" s="170" t="s">
        <v>373</v>
      </c>
      <c r="J183" s="68" t="str">
        <f>+J179</f>
        <v>14.7.60</v>
      </c>
      <c r="K183" s="68" t="s">
        <v>395</v>
      </c>
      <c r="L183" s="68" t="e">
        <f>+L179+1</f>
        <v>#REF!</v>
      </c>
      <c r="M183" s="68" t="str">
        <f>+M179</f>
        <v>14.7.60</v>
      </c>
      <c r="N183" s="171" t="e">
        <f>+F183</f>
        <v>#REF!</v>
      </c>
      <c r="O183" s="171">
        <v>0</v>
      </c>
      <c r="P183" s="171" t="e">
        <f>+N183-O183</f>
        <v>#REF!</v>
      </c>
      <c r="Q183" s="251">
        <v>1</v>
      </c>
      <c r="R183" s="287" t="e">
        <f>+'5.รายงานการจัดท้เช็ค'!I144</f>
        <v>#REF!</v>
      </c>
      <c r="S183" s="251">
        <v>1</v>
      </c>
      <c r="T183" s="170" t="s">
        <v>112</v>
      </c>
      <c r="U183" s="64"/>
      <c r="V183" s="295" t="s">
        <v>781</v>
      </c>
    </row>
    <row r="184" spans="1:21" ht="23.25">
      <c r="A184" s="167"/>
      <c r="B184" s="168"/>
      <c r="C184" s="167"/>
      <c r="D184" s="168"/>
      <c r="E184" s="32" t="s">
        <v>370</v>
      </c>
      <c r="F184" s="49"/>
      <c r="G184" s="32"/>
      <c r="H184" s="167"/>
      <c r="I184" s="168"/>
      <c r="J184" s="32"/>
      <c r="K184" s="32"/>
      <c r="L184" s="32"/>
      <c r="M184" s="32"/>
      <c r="N184" s="49"/>
      <c r="O184" s="49"/>
      <c r="P184" s="164">
        <f>+N184-O184</f>
        <v>0</v>
      </c>
      <c r="Q184" s="252">
        <v>2</v>
      </c>
      <c r="R184" s="168" t="e">
        <f>+'5.รายงานการจัดท้เช็ค'!I145</f>
        <v>#REF!</v>
      </c>
      <c r="S184" s="252">
        <v>2</v>
      </c>
      <c r="T184" s="168" t="s">
        <v>112</v>
      </c>
      <c r="U184" s="32"/>
    </row>
    <row r="185" spans="1:21" ht="23.25">
      <c r="A185" s="167"/>
      <c r="B185" s="168"/>
      <c r="C185" s="167"/>
      <c r="D185" s="168"/>
      <c r="E185" s="32"/>
      <c r="F185" s="49"/>
      <c r="G185" s="32"/>
      <c r="H185" s="167"/>
      <c r="I185" s="168"/>
      <c r="J185" s="32"/>
      <c r="K185" s="32"/>
      <c r="L185" s="32"/>
      <c r="M185" s="32"/>
      <c r="N185" s="49"/>
      <c r="O185" s="49"/>
      <c r="P185" s="164">
        <f>+N185-O185</f>
        <v>0</v>
      </c>
      <c r="Q185" s="252">
        <v>3</v>
      </c>
      <c r="R185" s="168" t="e">
        <f>+'5.รายงานการจัดท้เช็ค'!I146</f>
        <v>#REF!</v>
      </c>
      <c r="S185" s="252">
        <v>3</v>
      </c>
      <c r="T185" s="168" t="s">
        <v>112</v>
      </c>
      <c r="U185" s="32"/>
    </row>
    <row r="186" spans="1:22" ht="24" thickBot="1">
      <c r="A186" s="172"/>
      <c r="B186" s="173"/>
      <c r="C186" s="172"/>
      <c r="D186" s="173"/>
      <c r="E186" s="141"/>
      <c r="F186" s="143"/>
      <c r="G186" s="141"/>
      <c r="H186" s="172"/>
      <c r="I186" s="173"/>
      <c r="J186" s="141"/>
      <c r="K186" s="141"/>
      <c r="L186" s="141"/>
      <c r="M186" s="141"/>
      <c r="N186" s="143"/>
      <c r="O186" s="143"/>
      <c r="P186" s="174"/>
      <c r="Q186" s="254"/>
      <c r="R186" s="173" t="str">
        <f>+R18</f>
        <v>นายไพโรจน์  มาลากอง</v>
      </c>
      <c r="S186" s="254">
        <v>4</v>
      </c>
      <c r="T186" s="467" t="s">
        <v>112</v>
      </c>
      <c r="U186" s="141"/>
      <c r="V186" s="63" t="e">
        <f>SUM(P135:P186)</f>
        <v>#REF!</v>
      </c>
    </row>
    <row r="187" spans="1:22" ht="24" thickTop="1">
      <c r="A187" s="468"/>
      <c r="B187" s="469"/>
      <c r="C187" s="468"/>
      <c r="D187" s="469"/>
      <c r="E187" s="87"/>
      <c r="F187" s="86"/>
      <c r="G187" s="87"/>
      <c r="H187" s="468"/>
      <c r="I187" s="469"/>
      <c r="J187" s="87"/>
      <c r="K187" s="87"/>
      <c r="L187" s="87"/>
      <c r="M187" s="87"/>
      <c r="N187" s="86"/>
      <c r="O187" s="86"/>
      <c r="P187" s="470"/>
      <c r="Q187" s="471"/>
      <c r="R187" s="469"/>
      <c r="S187" s="471"/>
      <c r="T187" s="469"/>
      <c r="U187" s="87"/>
      <c r="V187" s="63"/>
    </row>
    <row r="188" spans="1:22" ht="23.25">
      <c r="A188" s="468"/>
      <c r="B188" s="469"/>
      <c r="C188" s="468"/>
      <c r="D188" s="469"/>
      <c r="E188" s="87"/>
      <c r="F188" s="86"/>
      <c r="G188" s="87"/>
      <c r="H188" s="468"/>
      <c r="I188" s="469"/>
      <c r="J188" s="87"/>
      <c r="K188" s="87"/>
      <c r="L188" s="87"/>
      <c r="M188" s="87"/>
      <c r="N188" s="86"/>
      <c r="O188" s="86"/>
      <c r="P188" s="470"/>
      <c r="Q188" s="471"/>
      <c r="R188" s="469"/>
      <c r="S188" s="471"/>
      <c r="T188" s="469"/>
      <c r="U188" s="87"/>
      <c r="V188" s="63"/>
    </row>
    <row r="189" spans="1:22" ht="23.25">
      <c r="A189" s="468"/>
      <c r="B189" s="469"/>
      <c r="C189" s="468"/>
      <c r="D189" s="469"/>
      <c r="E189" s="87"/>
      <c r="F189" s="86"/>
      <c r="G189" s="87"/>
      <c r="H189" s="468"/>
      <c r="I189" s="469"/>
      <c r="J189" s="87"/>
      <c r="K189" s="87"/>
      <c r="L189" s="87"/>
      <c r="M189" s="87"/>
      <c r="N189" s="86"/>
      <c r="O189" s="86"/>
      <c r="P189" s="470"/>
      <c r="Q189" s="471"/>
      <c r="R189" s="469"/>
      <c r="S189" s="471"/>
      <c r="T189" s="469"/>
      <c r="U189" s="87"/>
      <c r="V189" s="63"/>
    </row>
    <row r="190" spans="1:22" ht="23.25">
      <c r="A190" s="468"/>
      <c r="B190" s="469"/>
      <c r="C190" s="468"/>
      <c r="D190" s="469"/>
      <c r="E190" s="87"/>
      <c r="F190" s="86"/>
      <c r="G190" s="87"/>
      <c r="H190" s="468"/>
      <c r="I190" s="469"/>
      <c r="J190" s="87"/>
      <c r="K190" s="87"/>
      <c r="L190" s="87"/>
      <c r="M190" s="87"/>
      <c r="N190" s="86"/>
      <c r="O190" s="86"/>
      <c r="P190" s="470"/>
      <c r="Q190" s="471"/>
      <c r="R190" s="469"/>
      <c r="S190" s="471"/>
      <c r="T190" s="469"/>
      <c r="U190" s="87"/>
      <c r="V190" s="63"/>
    </row>
    <row r="191" spans="1:22" ht="23.25">
      <c r="A191" s="468"/>
      <c r="B191" s="469"/>
      <c r="C191" s="468"/>
      <c r="D191" s="469"/>
      <c r="E191" s="87"/>
      <c r="F191" s="86"/>
      <c r="G191" s="87"/>
      <c r="H191" s="468"/>
      <c r="I191" s="469"/>
      <c r="J191" s="87"/>
      <c r="K191" s="87"/>
      <c r="L191" s="87"/>
      <c r="M191" s="87"/>
      <c r="N191" s="86"/>
      <c r="O191" s="86"/>
      <c r="P191" s="470"/>
      <c r="Q191" s="471"/>
      <c r="R191" s="469"/>
      <c r="S191" s="471"/>
      <c r="T191" s="469"/>
      <c r="U191" s="87"/>
      <c r="V191" s="63"/>
    </row>
    <row r="192" spans="1:22" ht="23.25">
      <c r="A192" s="29"/>
      <c r="B192" s="29"/>
      <c r="C192" s="29"/>
      <c r="D192" s="29"/>
      <c r="E192" s="29"/>
      <c r="F192" s="52"/>
      <c r="G192" s="29"/>
      <c r="H192" s="29"/>
      <c r="I192" s="29"/>
      <c r="J192" s="29"/>
      <c r="K192" s="29"/>
      <c r="L192" s="29"/>
      <c r="M192" s="29"/>
      <c r="N192" s="52"/>
      <c r="O192" s="52"/>
      <c r="P192" s="307"/>
      <c r="Q192" s="454"/>
      <c r="R192" s="29"/>
      <c r="S192" s="454"/>
      <c r="T192" s="29"/>
      <c r="U192" s="29"/>
      <c r="V192" s="63"/>
    </row>
    <row r="193" spans="5:22" ht="23.25">
      <c r="E193" s="1" t="s">
        <v>400</v>
      </c>
      <c r="F193" s="1"/>
      <c r="N193" s="1"/>
      <c r="P193" s="1" t="s">
        <v>400</v>
      </c>
      <c r="S193" s="453"/>
      <c r="V193" s="63"/>
    </row>
    <row r="194" spans="1:22" ht="23.25">
      <c r="A194" s="524" t="s">
        <v>391</v>
      </c>
      <c r="B194" s="525"/>
      <c r="C194" s="525"/>
      <c r="D194" s="525"/>
      <c r="E194" s="525"/>
      <c r="F194" s="525"/>
      <c r="G194" s="525"/>
      <c r="H194" s="525"/>
      <c r="I194" s="525"/>
      <c r="J194" s="525"/>
      <c r="K194" s="525"/>
      <c r="L194" s="44"/>
      <c r="M194" s="45"/>
      <c r="N194" s="524" t="s">
        <v>391</v>
      </c>
      <c r="O194" s="525"/>
      <c r="P194" s="525"/>
      <c r="Q194" s="525"/>
      <c r="R194" s="525"/>
      <c r="S194" s="525"/>
      <c r="T194" s="526"/>
      <c r="U194" s="161"/>
      <c r="V194" s="63"/>
    </row>
    <row r="195" spans="1:22" ht="23.25">
      <c r="A195" s="536" t="s">
        <v>363</v>
      </c>
      <c r="B195" s="536"/>
      <c r="C195" s="536"/>
      <c r="D195" s="536"/>
      <c r="E195" s="536"/>
      <c r="F195" s="536"/>
      <c r="G195" s="536"/>
      <c r="H195" s="536" t="s">
        <v>389</v>
      </c>
      <c r="I195" s="536"/>
      <c r="J195" s="536"/>
      <c r="K195" s="536"/>
      <c r="L195" s="536" t="s">
        <v>390</v>
      </c>
      <c r="M195" s="536"/>
      <c r="N195" s="536"/>
      <c r="O195" s="536"/>
      <c r="P195" s="536"/>
      <c r="Q195" s="536"/>
      <c r="R195" s="536"/>
      <c r="S195" s="536"/>
      <c r="T195" s="536"/>
      <c r="U195" s="87"/>
      <c r="V195" s="63"/>
    </row>
    <row r="196" spans="1:22" ht="23.25">
      <c r="A196" s="524" t="s">
        <v>360</v>
      </c>
      <c r="B196" s="526"/>
      <c r="C196" s="537" t="s">
        <v>53</v>
      </c>
      <c r="D196" s="538"/>
      <c r="E196" s="455" t="s">
        <v>365</v>
      </c>
      <c r="F196" s="91" t="s">
        <v>119</v>
      </c>
      <c r="G196" s="455" t="s">
        <v>397</v>
      </c>
      <c r="H196" s="535" t="s">
        <v>371</v>
      </c>
      <c r="I196" s="535"/>
      <c r="J196" s="455" t="s">
        <v>362</v>
      </c>
      <c r="K196" s="455" t="s">
        <v>377</v>
      </c>
      <c r="L196" s="455" t="s">
        <v>379</v>
      </c>
      <c r="M196" s="455" t="s">
        <v>362</v>
      </c>
      <c r="N196" s="91" t="s">
        <v>19</v>
      </c>
      <c r="O196" s="91"/>
      <c r="P196" s="91" t="s">
        <v>19</v>
      </c>
      <c r="Q196" s="535"/>
      <c r="R196" s="535"/>
      <c r="S196" s="535"/>
      <c r="T196" s="535"/>
      <c r="U196" s="455" t="s">
        <v>386</v>
      </c>
      <c r="V196" s="63"/>
    </row>
    <row r="197" spans="1:22" ht="23.25">
      <c r="A197" s="455" t="s">
        <v>361</v>
      </c>
      <c r="B197" s="455" t="s">
        <v>362</v>
      </c>
      <c r="C197" s="533" t="s">
        <v>105</v>
      </c>
      <c r="D197" s="534"/>
      <c r="E197" s="455" t="s">
        <v>366</v>
      </c>
      <c r="F197" s="91" t="s">
        <v>392</v>
      </c>
      <c r="G197" s="455" t="s">
        <v>396</v>
      </c>
      <c r="H197" s="535" t="s">
        <v>372</v>
      </c>
      <c r="I197" s="535"/>
      <c r="J197" s="455" t="s">
        <v>361</v>
      </c>
      <c r="K197" s="455" t="s">
        <v>378</v>
      </c>
      <c r="L197" s="455" t="s">
        <v>380</v>
      </c>
      <c r="M197" s="455" t="s">
        <v>361</v>
      </c>
      <c r="N197" s="91" t="s">
        <v>381</v>
      </c>
      <c r="O197" s="91" t="s">
        <v>383</v>
      </c>
      <c r="P197" s="91" t="s">
        <v>381</v>
      </c>
      <c r="Q197" s="535" t="s">
        <v>385</v>
      </c>
      <c r="R197" s="535"/>
      <c r="S197" s="535" t="s">
        <v>179</v>
      </c>
      <c r="T197" s="535"/>
      <c r="U197" s="455" t="s">
        <v>387</v>
      </c>
      <c r="V197" s="63"/>
    </row>
    <row r="198" spans="1:22" ht="23.25">
      <c r="A198" s="456"/>
      <c r="B198" s="456"/>
      <c r="C198" s="527" t="s">
        <v>364</v>
      </c>
      <c r="D198" s="528"/>
      <c r="E198" s="456"/>
      <c r="F198" s="93"/>
      <c r="G198" s="456" t="s">
        <v>398</v>
      </c>
      <c r="H198" s="536" t="s">
        <v>364</v>
      </c>
      <c r="I198" s="536"/>
      <c r="J198" s="456" t="s">
        <v>374</v>
      </c>
      <c r="K198" s="456" t="s">
        <v>376</v>
      </c>
      <c r="L198" s="456" t="s">
        <v>371</v>
      </c>
      <c r="M198" s="456" t="s">
        <v>374</v>
      </c>
      <c r="N198" s="93" t="s">
        <v>382</v>
      </c>
      <c r="O198" s="93"/>
      <c r="P198" s="93" t="s">
        <v>384</v>
      </c>
      <c r="Q198" s="536"/>
      <c r="R198" s="536"/>
      <c r="S198" s="536"/>
      <c r="T198" s="536"/>
      <c r="U198" s="456"/>
      <c r="V198" s="63"/>
    </row>
    <row r="199" spans="1:22" ht="23.25">
      <c r="A199" s="468"/>
      <c r="B199" s="469"/>
      <c r="C199" s="468"/>
      <c r="D199" s="469"/>
      <c r="E199" s="87"/>
      <c r="F199" s="86"/>
      <c r="G199" s="87"/>
      <c r="H199" s="468"/>
      <c r="I199" s="469"/>
      <c r="J199" s="87"/>
      <c r="K199" s="87"/>
      <c r="L199" s="87"/>
      <c r="M199" s="87"/>
      <c r="N199" s="86"/>
      <c r="O199" s="86"/>
      <c r="P199" s="470"/>
      <c r="Q199" s="471"/>
      <c r="R199" s="469"/>
      <c r="S199" s="471"/>
      <c r="T199" s="469"/>
      <c r="U199" s="87"/>
      <c r="V199" s="63"/>
    </row>
    <row r="200" spans="1:22" ht="23.25">
      <c r="A200" s="468"/>
      <c r="B200" s="469"/>
      <c r="C200" s="468"/>
      <c r="D200" s="469"/>
      <c r="E200" s="87"/>
      <c r="F200" s="86"/>
      <c r="G200" s="87"/>
      <c r="H200" s="468"/>
      <c r="I200" s="469"/>
      <c r="J200" s="87"/>
      <c r="K200" s="87"/>
      <c r="L200" s="87"/>
      <c r="M200" s="87"/>
      <c r="N200" s="86"/>
      <c r="O200" s="86"/>
      <c r="P200" s="470"/>
      <c r="Q200" s="471"/>
      <c r="R200" s="469"/>
      <c r="S200" s="471"/>
      <c r="T200" s="469"/>
      <c r="U200" s="87"/>
      <c r="V200" s="63"/>
    </row>
    <row r="201" spans="1:21" ht="23.25">
      <c r="A201" s="165" t="s">
        <v>901</v>
      </c>
      <c r="B201" s="166">
        <v>30</v>
      </c>
      <c r="C201" s="169">
        <f>+C183+1</f>
        <v>33</v>
      </c>
      <c r="D201" s="170" t="s">
        <v>373</v>
      </c>
      <c r="E201" s="64" t="s">
        <v>369</v>
      </c>
      <c r="F201" s="65">
        <f>+'5.รายงานการจัดท้เช็ค'!J149</f>
        <v>0</v>
      </c>
      <c r="G201" s="64" t="s">
        <v>394</v>
      </c>
      <c r="H201" s="169">
        <f>+H183+1</f>
        <v>33</v>
      </c>
      <c r="I201" s="170" t="s">
        <v>373</v>
      </c>
      <c r="J201" s="68" t="str">
        <f>+J183</f>
        <v>14.7.60</v>
      </c>
      <c r="K201" s="68" t="s">
        <v>395</v>
      </c>
      <c r="L201" s="68" t="e">
        <f>+L183+1</f>
        <v>#REF!</v>
      </c>
      <c r="M201" s="68" t="str">
        <f>+M183</f>
        <v>14.7.60</v>
      </c>
      <c r="N201" s="171" t="e">
        <f>+#REF!</f>
        <v>#REF!</v>
      </c>
      <c r="O201" s="171">
        <v>0</v>
      </c>
      <c r="P201" s="171" t="e">
        <f>+N201-O201</f>
        <v>#REF!</v>
      </c>
      <c r="Q201" s="251">
        <v>1</v>
      </c>
      <c r="R201" s="287" t="e">
        <f>+R179</f>
        <v>#REF!</v>
      </c>
      <c r="S201" s="251">
        <v>1</v>
      </c>
      <c r="T201" s="170" t="s">
        <v>112</v>
      </c>
      <c r="U201" s="64"/>
    </row>
    <row r="202" spans="1:21" ht="23.25">
      <c r="A202" s="167"/>
      <c r="B202" s="168"/>
      <c r="C202" s="167"/>
      <c r="D202" s="168"/>
      <c r="E202" s="32" t="s">
        <v>902</v>
      </c>
      <c r="F202" s="49"/>
      <c r="G202" s="32"/>
      <c r="H202" s="167"/>
      <c r="I202" s="168"/>
      <c r="J202" s="32"/>
      <c r="K202" s="32"/>
      <c r="L202" s="32"/>
      <c r="M202" s="32"/>
      <c r="N202" s="49"/>
      <c r="O202" s="49"/>
      <c r="P202" s="164">
        <f>+N202-O202</f>
        <v>0</v>
      </c>
      <c r="Q202" s="252"/>
      <c r="R202" s="168"/>
      <c r="S202" s="252"/>
      <c r="T202" s="168"/>
      <c r="U202" s="32"/>
    </row>
    <row r="203" spans="1:21" ht="23.25">
      <c r="A203" s="167"/>
      <c r="B203" s="168"/>
      <c r="C203" s="167"/>
      <c r="D203" s="168"/>
      <c r="E203" s="32" t="s">
        <v>903</v>
      </c>
      <c r="F203" s="49"/>
      <c r="G203" s="32"/>
      <c r="H203" s="167"/>
      <c r="I203" s="168"/>
      <c r="J203" s="32"/>
      <c r="K203" s="32"/>
      <c r="L203" s="32"/>
      <c r="M203" s="32"/>
      <c r="N203" s="49"/>
      <c r="O203" s="49"/>
      <c r="P203" s="164">
        <f>+N203-O203</f>
        <v>0</v>
      </c>
      <c r="Q203" s="252"/>
      <c r="R203" s="168"/>
      <c r="S203" s="252"/>
      <c r="T203" s="168"/>
      <c r="U203" s="32"/>
    </row>
    <row r="204" spans="1:21" ht="24" thickBot="1">
      <c r="A204" s="172"/>
      <c r="B204" s="173"/>
      <c r="C204" s="172"/>
      <c r="D204" s="173"/>
      <c r="E204" s="141"/>
      <c r="F204" s="143"/>
      <c r="G204" s="141"/>
      <c r="H204" s="172"/>
      <c r="I204" s="173"/>
      <c r="J204" s="141"/>
      <c r="K204" s="141"/>
      <c r="L204" s="141"/>
      <c r="M204" s="141"/>
      <c r="N204" s="143"/>
      <c r="O204" s="143"/>
      <c r="P204" s="174"/>
      <c r="Q204" s="254"/>
      <c r="R204" s="173"/>
      <c r="S204" s="254"/>
      <c r="T204" s="173"/>
      <c r="U204" s="141"/>
    </row>
    <row r="205" spans="1:21" ht="24" thickTop="1">
      <c r="A205" s="29"/>
      <c r="B205" s="29"/>
      <c r="C205" s="29"/>
      <c r="D205" s="29"/>
      <c r="E205" s="29"/>
      <c r="F205" s="52"/>
      <c r="G205" s="29"/>
      <c r="H205" s="29"/>
      <c r="I205" s="29"/>
      <c r="J205" s="29"/>
      <c r="K205" s="29"/>
      <c r="L205" s="29"/>
      <c r="M205" s="29"/>
      <c r="N205" s="52"/>
      <c r="O205" s="52"/>
      <c r="P205" s="307"/>
      <c r="Q205" s="481"/>
      <c r="R205" s="29"/>
      <c r="S205" s="481"/>
      <c r="T205" s="29"/>
      <c r="U205" s="29"/>
    </row>
    <row r="206" spans="1:21" ht="23.25">
      <c r="A206" s="29"/>
      <c r="B206" s="29"/>
      <c r="C206" s="29"/>
      <c r="D206" s="29"/>
      <c r="E206" s="29"/>
      <c r="F206" s="52"/>
      <c r="G206" s="29"/>
      <c r="H206" s="29"/>
      <c r="I206" s="29"/>
      <c r="J206" s="29"/>
      <c r="K206" s="29"/>
      <c r="L206" s="29"/>
      <c r="M206" s="29"/>
      <c r="N206" s="52"/>
      <c r="O206" s="52"/>
      <c r="P206" s="307"/>
      <c r="Q206" s="481"/>
      <c r="R206" s="29"/>
      <c r="S206" s="481"/>
      <c r="T206" s="29"/>
      <c r="U206" s="29"/>
    </row>
    <row r="207" spans="1:21" ht="23.25">
      <c r="A207" s="29"/>
      <c r="B207" s="29"/>
      <c r="C207" s="29"/>
      <c r="D207" s="29"/>
      <c r="E207" s="29"/>
      <c r="F207" s="52"/>
      <c r="G207" s="29"/>
      <c r="H207" s="29"/>
      <c r="I207" s="29"/>
      <c r="J207" s="29"/>
      <c r="K207" s="29"/>
      <c r="L207" s="29"/>
      <c r="M207" s="29"/>
      <c r="N207" s="52"/>
      <c r="O207" s="52"/>
      <c r="P207" s="307"/>
      <c r="Q207" s="481"/>
      <c r="R207" s="29"/>
      <c r="S207" s="481"/>
      <c r="T207" s="29"/>
      <c r="U207" s="29"/>
    </row>
    <row r="208" spans="1:21" ht="23.25">
      <c r="A208" s="29"/>
      <c r="B208" s="29"/>
      <c r="C208" s="29"/>
      <c r="D208" s="29"/>
      <c r="E208" s="29"/>
      <c r="F208" s="52"/>
      <c r="G208" s="29"/>
      <c r="H208" s="29"/>
      <c r="I208" s="29"/>
      <c r="J208" s="29"/>
      <c r="K208" s="29"/>
      <c r="L208" s="29"/>
      <c r="M208" s="29"/>
      <c r="N208" s="52"/>
      <c r="O208" s="52"/>
      <c r="P208" s="307"/>
      <c r="Q208" s="481"/>
      <c r="R208" s="29"/>
      <c r="S208" s="481"/>
      <c r="T208" s="29"/>
      <c r="U208" s="29"/>
    </row>
    <row r="209" spans="1:21" ht="23.25">
      <c r="A209" s="29"/>
      <c r="B209" s="29"/>
      <c r="C209" s="29"/>
      <c r="D209" s="29"/>
      <c r="E209" s="29"/>
      <c r="F209" s="52"/>
      <c r="G209" s="29"/>
      <c r="H209" s="29"/>
      <c r="I209" s="29"/>
      <c r="J209" s="29"/>
      <c r="K209" s="29"/>
      <c r="L209" s="29"/>
      <c r="M209" s="29"/>
      <c r="N209" s="52"/>
      <c r="O209" s="52"/>
      <c r="P209" s="307"/>
      <c r="Q209" s="481"/>
      <c r="R209" s="29"/>
      <c r="S209" s="481"/>
      <c r="T209" s="29"/>
      <c r="U209" s="29"/>
    </row>
    <row r="210" spans="1:21" ht="23.25">
      <c r="A210" s="29"/>
      <c r="B210" s="29"/>
      <c r="C210" s="29"/>
      <c r="D210" s="29"/>
      <c r="E210" s="29"/>
      <c r="F210" s="52"/>
      <c r="G210" s="29"/>
      <c r="H210" s="29"/>
      <c r="I210" s="29"/>
      <c r="J210" s="29"/>
      <c r="K210" s="29"/>
      <c r="L210" s="29"/>
      <c r="M210" s="29"/>
      <c r="N210" s="52"/>
      <c r="O210" s="52"/>
      <c r="P210" s="307"/>
      <c r="Q210" s="481"/>
      <c r="R210" s="29"/>
      <c r="S210" s="481"/>
      <c r="T210" s="29"/>
      <c r="U210" s="29"/>
    </row>
    <row r="211" spans="1:21" ht="23.25">
      <c r="A211" s="29"/>
      <c r="B211" s="29"/>
      <c r="C211" s="29"/>
      <c r="D211" s="29"/>
      <c r="E211" s="29"/>
      <c r="F211" s="52"/>
      <c r="G211" s="29"/>
      <c r="H211" s="29"/>
      <c r="I211" s="29"/>
      <c r="J211" s="29"/>
      <c r="K211" s="29"/>
      <c r="L211" s="29"/>
      <c r="M211" s="29"/>
      <c r="N211" s="52"/>
      <c r="O211" s="52"/>
      <c r="P211" s="307"/>
      <c r="Q211" s="481"/>
      <c r="R211" s="29"/>
      <c r="S211" s="481"/>
      <c r="T211" s="29"/>
      <c r="U211" s="29"/>
    </row>
    <row r="212" spans="1:21" ht="23.25">
      <c r="A212" s="29"/>
      <c r="B212" s="29"/>
      <c r="C212" s="29"/>
      <c r="D212" s="29"/>
      <c r="E212" s="29"/>
      <c r="F212" s="52"/>
      <c r="G212" s="29"/>
      <c r="H212" s="29"/>
      <c r="I212" s="29"/>
      <c r="J212" s="29"/>
      <c r="K212" s="29"/>
      <c r="L212" s="29"/>
      <c r="M212" s="29"/>
      <c r="N212" s="52"/>
      <c r="O212" s="52"/>
      <c r="P212" s="307"/>
      <c r="Q212" s="481"/>
      <c r="R212" s="29"/>
      <c r="S212" s="481"/>
      <c r="T212" s="29"/>
      <c r="U212" s="29"/>
    </row>
    <row r="213" spans="1:21" ht="23.25">
      <c r="A213" s="29"/>
      <c r="B213" s="29"/>
      <c r="C213" s="29"/>
      <c r="D213" s="29"/>
      <c r="E213" s="29"/>
      <c r="F213" s="52"/>
      <c r="G213" s="29"/>
      <c r="H213" s="29"/>
      <c r="I213" s="29"/>
      <c r="J213" s="29"/>
      <c r="K213" s="29"/>
      <c r="L213" s="29"/>
      <c r="M213" s="29"/>
      <c r="N213" s="52"/>
      <c r="O213" s="52"/>
      <c r="P213" s="307"/>
      <c r="Q213" s="481"/>
      <c r="R213" s="29"/>
      <c r="S213" s="481"/>
      <c r="T213" s="29"/>
      <c r="U213" s="29"/>
    </row>
    <row r="214" spans="1:21" ht="23.25">
      <c r="A214" s="29"/>
      <c r="B214" s="29"/>
      <c r="C214" s="29"/>
      <c r="D214" s="29"/>
      <c r="E214" s="29"/>
      <c r="F214" s="52"/>
      <c r="G214" s="29"/>
      <c r="H214" s="29"/>
      <c r="I214" s="29"/>
      <c r="J214" s="29"/>
      <c r="K214" s="29"/>
      <c r="L214" s="29"/>
      <c r="M214" s="29"/>
      <c r="N214" s="52"/>
      <c r="O214" s="52"/>
      <c r="P214" s="307"/>
      <c r="Q214" s="481"/>
      <c r="R214" s="29"/>
      <c r="S214" s="481"/>
      <c r="T214" s="29"/>
      <c r="U214" s="29"/>
    </row>
    <row r="215" spans="1:21" ht="23.25">
      <c r="A215" s="29"/>
      <c r="B215" s="29"/>
      <c r="C215" s="29"/>
      <c r="D215" s="29"/>
      <c r="E215" s="29"/>
      <c r="F215" s="52"/>
      <c r="G215" s="29"/>
      <c r="H215" s="29"/>
      <c r="I215" s="29"/>
      <c r="J215" s="29"/>
      <c r="K215" s="29"/>
      <c r="L215" s="29"/>
      <c r="M215" s="29"/>
      <c r="N215" s="52"/>
      <c r="O215" s="52"/>
      <c r="P215" s="307"/>
      <c r="Q215" s="481"/>
      <c r="R215" s="29"/>
      <c r="S215" s="481"/>
      <c r="T215" s="29"/>
      <c r="U215" s="29"/>
    </row>
    <row r="216" spans="1:21" ht="23.25">
      <c r="A216" s="29"/>
      <c r="B216" s="29"/>
      <c r="C216" s="29"/>
      <c r="D216" s="29"/>
      <c r="E216" s="29"/>
      <c r="F216" s="52"/>
      <c r="G216" s="29"/>
      <c r="H216" s="29"/>
      <c r="I216" s="29"/>
      <c r="J216" s="29"/>
      <c r="K216" s="29"/>
      <c r="L216" s="29"/>
      <c r="M216" s="29"/>
      <c r="N216" s="52"/>
      <c r="O216" s="52"/>
      <c r="P216" s="307"/>
      <c r="Q216" s="481"/>
      <c r="R216" s="29"/>
      <c r="S216" s="481"/>
      <c r="T216" s="29"/>
      <c r="U216" s="29"/>
    </row>
    <row r="217" spans="1:21" ht="23.25">
      <c r="A217" s="29"/>
      <c r="B217" s="29"/>
      <c r="C217" s="29"/>
      <c r="D217" s="29"/>
      <c r="E217" s="29"/>
      <c r="F217" s="52"/>
      <c r="G217" s="29"/>
      <c r="H217" s="29"/>
      <c r="I217" s="29"/>
      <c r="J217" s="29"/>
      <c r="K217" s="29"/>
      <c r="L217" s="29"/>
      <c r="M217" s="29"/>
      <c r="N217" s="52"/>
      <c r="O217" s="52"/>
      <c r="P217" s="307"/>
      <c r="Q217" s="481"/>
      <c r="R217" s="29"/>
      <c r="S217" s="481"/>
      <c r="T217" s="29"/>
      <c r="U217" s="29"/>
    </row>
    <row r="218" spans="1:21" ht="23.25">
      <c r="A218" s="29"/>
      <c r="B218" s="29"/>
      <c r="C218" s="29"/>
      <c r="D218" s="29"/>
      <c r="E218" s="29"/>
      <c r="F218" s="52"/>
      <c r="G218" s="29"/>
      <c r="H218" s="29"/>
      <c r="I218" s="29"/>
      <c r="J218" s="29"/>
      <c r="K218" s="29"/>
      <c r="L218" s="29"/>
      <c r="M218" s="29"/>
      <c r="N218" s="52"/>
      <c r="O218" s="52"/>
      <c r="P218" s="307"/>
      <c r="Q218" s="481"/>
      <c r="R218" s="29"/>
      <c r="S218" s="481"/>
      <c r="T218" s="29"/>
      <c r="U218" s="29"/>
    </row>
    <row r="225" spans="5:19" ht="23.25">
      <c r="E225" s="1" t="s">
        <v>400</v>
      </c>
      <c r="F225" s="1"/>
      <c r="N225" s="1"/>
      <c r="P225" s="1" t="s">
        <v>400</v>
      </c>
      <c r="S225" s="472"/>
    </row>
    <row r="226" spans="1:21" ht="23.25">
      <c r="A226" s="524" t="s">
        <v>391</v>
      </c>
      <c r="B226" s="525"/>
      <c r="C226" s="525"/>
      <c r="D226" s="525"/>
      <c r="E226" s="525"/>
      <c r="F226" s="525"/>
      <c r="G226" s="525"/>
      <c r="H226" s="525"/>
      <c r="I226" s="525"/>
      <c r="J226" s="525"/>
      <c r="K226" s="525"/>
      <c r="L226" s="44"/>
      <c r="M226" s="45"/>
      <c r="N226" s="524" t="s">
        <v>391</v>
      </c>
      <c r="O226" s="525"/>
      <c r="P226" s="525"/>
      <c r="Q226" s="525"/>
      <c r="R226" s="525"/>
      <c r="S226" s="525"/>
      <c r="T226" s="526"/>
      <c r="U226" s="161"/>
    </row>
    <row r="227" spans="1:21" ht="23.25">
      <c r="A227" s="536" t="s">
        <v>363</v>
      </c>
      <c r="B227" s="536"/>
      <c r="C227" s="536"/>
      <c r="D227" s="536"/>
      <c r="E227" s="536"/>
      <c r="F227" s="536"/>
      <c r="G227" s="536"/>
      <c r="H227" s="536" t="s">
        <v>389</v>
      </c>
      <c r="I227" s="536"/>
      <c r="J227" s="536"/>
      <c r="K227" s="536"/>
      <c r="L227" s="536" t="s">
        <v>390</v>
      </c>
      <c r="M227" s="536"/>
      <c r="N227" s="536"/>
      <c r="O227" s="536"/>
      <c r="P227" s="536"/>
      <c r="Q227" s="536"/>
      <c r="R227" s="536"/>
      <c r="S227" s="536"/>
      <c r="T227" s="536"/>
      <c r="U227" s="87"/>
    </row>
    <row r="228" spans="1:21" ht="23.25">
      <c r="A228" s="524" t="s">
        <v>360</v>
      </c>
      <c r="B228" s="526"/>
      <c r="C228" s="537" t="s">
        <v>53</v>
      </c>
      <c r="D228" s="538"/>
      <c r="E228" s="483" t="s">
        <v>365</v>
      </c>
      <c r="F228" s="91" t="s">
        <v>119</v>
      </c>
      <c r="G228" s="483" t="s">
        <v>397</v>
      </c>
      <c r="H228" s="535" t="s">
        <v>371</v>
      </c>
      <c r="I228" s="535"/>
      <c r="J228" s="483" t="s">
        <v>362</v>
      </c>
      <c r="K228" s="483" t="s">
        <v>377</v>
      </c>
      <c r="L228" s="483" t="s">
        <v>379</v>
      </c>
      <c r="M228" s="483" t="s">
        <v>362</v>
      </c>
      <c r="N228" s="91" t="s">
        <v>19</v>
      </c>
      <c r="O228" s="91"/>
      <c r="P228" s="91" t="s">
        <v>19</v>
      </c>
      <c r="Q228" s="535"/>
      <c r="R228" s="535"/>
      <c r="S228" s="535"/>
      <c r="T228" s="535"/>
      <c r="U228" s="483" t="s">
        <v>386</v>
      </c>
    </row>
    <row r="229" spans="1:21" ht="23.25">
      <c r="A229" s="483" t="s">
        <v>361</v>
      </c>
      <c r="B229" s="483" t="s">
        <v>362</v>
      </c>
      <c r="C229" s="533" t="s">
        <v>105</v>
      </c>
      <c r="D229" s="534"/>
      <c r="E229" s="483" t="s">
        <v>366</v>
      </c>
      <c r="F229" s="91" t="s">
        <v>392</v>
      </c>
      <c r="G229" s="483" t="s">
        <v>396</v>
      </c>
      <c r="H229" s="535" t="s">
        <v>372</v>
      </c>
      <c r="I229" s="535"/>
      <c r="J229" s="483" t="s">
        <v>361</v>
      </c>
      <c r="K229" s="483" t="s">
        <v>378</v>
      </c>
      <c r="L229" s="483" t="s">
        <v>380</v>
      </c>
      <c r="M229" s="483" t="s">
        <v>361</v>
      </c>
      <c r="N229" s="91" t="s">
        <v>381</v>
      </c>
      <c r="O229" s="91" t="s">
        <v>383</v>
      </c>
      <c r="P229" s="91" t="s">
        <v>381</v>
      </c>
      <c r="Q229" s="535" t="s">
        <v>385</v>
      </c>
      <c r="R229" s="535"/>
      <c r="S229" s="535" t="s">
        <v>179</v>
      </c>
      <c r="T229" s="535"/>
      <c r="U229" s="483" t="s">
        <v>387</v>
      </c>
    </row>
    <row r="230" spans="1:21" ht="23.25">
      <c r="A230" s="484"/>
      <c r="B230" s="484"/>
      <c r="C230" s="527" t="s">
        <v>364</v>
      </c>
      <c r="D230" s="528"/>
      <c r="E230" s="484"/>
      <c r="F230" s="93"/>
      <c r="G230" s="484" t="s">
        <v>398</v>
      </c>
      <c r="H230" s="536" t="s">
        <v>364</v>
      </c>
      <c r="I230" s="536"/>
      <c r="J230" s="484" t="s">
        <v>374</v>
      </c>
      <c r="K230" s="484" t="s">
        <v>376</v>
      </c>
      <c r="L230" s="484" t="s">
        <v>371</v>
      </c>
      <c r="M230" s="484" t="s">
        <v>374</v>
      </c>
      <c r="N230" s="93" t="s">
        <v>382</v>
      </c>
      <c r="O230" s="93"/>
      <c r="P230" s="93" t="s">
        <v>384</v>
      </c>
      <c r="Q230" s="536"/>
      <c r="R230" s="536"/>
      <c r="S230" s="536"/>
      <c r="T230" s="536"/>
      <c r="U230" s="484"/>
    </row>
    <row r="231" spans="1:21" ht="23.25">
      <c r="A231" s="468"/>
      <c r="B231" s="469"/>
      <c r="C231" s="468"/>
      <c r="D231" s="469"/>
      <c r="E231" s="87"/>
      <c r="F231" s="86"/>
      <c r="G231" s="87"/>
      <c r="H231" s="468"/>
      <c r="I231" s="469"/>
      <c r="J231" s="87"/>
      <c r="K231" s="87"/>
      <c r="L231" s="87"/>
      <c r="M231" s="87"/>
      <c r="N231" s="86"/>
      <c r="O231" s="86"/>
      <c r="P231" s="470"/>
      <c r="Q231" s="471"/>
      <c r="R231" s="469"/>
      <c r="S231" s="471"/>
      <c r="T231" s="469"/>
      <c r="U231" s="87"/>
    </row>
    <row r="232" spans="1:21" ht="23.25">
      <c r="A232" s="165" t="s">
        <v>913</v>
      </c>
      <c r="B232" s="166">
        <v>28</v>
      </c>
      <c r="C232" s="169">
        <v>37</v>
      </c>
      <c r="D232" s="170" t="s">
        <v>373</v>
      </c>
      <c r="E232" s="64" t="s">
        <v>920</v>
      </c>
      <c r="F232" s="65">
        <f>+'5.รายงานการจัดท้เช็ค'!J280</f>
        <v>45000</v>
      </c>
      <c r="G232" s="64" t="s">
        <v>394</v>
      </c>
      <c r="H232" s="169">
        <f>C232</f>
        <v>37</v>
      </c>
      <c r="I232" s="170" t="s">
        <v>373</v>
      </c>
      <c r="J232" s="487">
        <v>22187</v>
      </c>
      <c r="K232" s="68" t="s">
        <v>395</v>
      </c>
      <c r="L232" s="68" t="str">
        <f>+'2.รายงานจัดทำเช็ค'!C38</f>
        <v>24323681</v>
      </c>
      <c r="M232" s="487">
        <f>J232</f>
        <v>22187</v>
      </c>
      <c r="N232" s="171">
        <f>+F232</f>
        <v>45000</v>
      </c>
      <c r="O232" s="171">
        <v>0</v>
      </c>
      <c r="P232" s="171">
        <f>+N232-O232</f>
        <v>45000</v>
      </c>
      <c r="Q232" s="251">
        <v>1</v>
      </c>
      <c r="R232" s="287" t="str">
        <f>+'5.รายงานการจัดท้เช็ค'!I277</f>
        <v>นายณรงค์  กุลแก้ว</v>
      </c>
      <c r="S232" s="251">
        <v>1</v>
      </c>
      <c r="T232" s="170" t="s">
        <v>112</v>
      </c>
      <c r="U232" s="64"/>
    </row>
    <row r="233" spans="1:21" ht="23.25">
      <c r="A233" s="167"/>
      <c r="B233" s="168"/>
      <c r="C233" s="167"/>
      <c r="D233" s="168"/>
      <c r="E233" s="32"/>
      <c r="F233" s="49"/>
      <c r="G233" s="32"/>
      <c r="H233" s="167"/>
      <c r="I233" s="168"/>
      <c r="J233" s="32"/>
      <c r="K233" s="32"/>
      <c r="L233" s="32"/>
      <c r="M233" s="32"/>
      <c r="N233" s="49"/>
      <c r="O233" s="49"/>
      <c r="P233" s="164">
        <f>+N233-O233</f>
        <v>0</v>
      </c>
      <c r="Q233" s="252">
        <v>2</v>
      </c>
      <c r="R233" s="168" t="str">
        <f>+'5.รายงานการจัดท้เช็ค'!I278</f>
        <v>นางสาวสุจิตตรา กอบการดี</v>
      </c>
      <c r="S233" s="252">
        <v>2</v>
      </c>
      <c r="T233" s="170" t="s">
        <v>112</v>
      </c>
      <c r="U233" s="32"/>
    </row>
    <row r="234" spans="1:21" ht="23.25">
      <c r="A234" s="167"/>
      <c r="B234" s="168"/>
      <c r="C234" s="167"/>
      <c r="D234" s="168"/>
      <c r="E234" s="32"/>
      <c r="F234" s="49"/>
      <c r="G234" s="32"/>
      <c r="H234" s="167"/>
      <c r="I234" s="168"/>
      <c r="J234" s="32"/>
      <c r="K234" s="32"/>
      <c r="L234" s="32"/>
      <c r="M234" s="32"/>
      <c r="N234" s="49"/>
      <c r="O234" s="49"/>
      <c r="P234" s="164">
        <f>+N234-O234</f>
        <v>0</v>
      </c>
      <c r="Q234" s="252">
        <v>3</v>
      </c>
      <c r="R234" s="168" t="str">
        <f>+'5.รายงานการจัดท้เช็ค'!I279</f>
        <v>น.ส.หทัยชนก ปกคุ้ม</v>
      </c>
      <c r="S234" s="252">
        <v>3</v>
      </c>
      <c r="T234" s="170" t="s">
        <v>112</v>
      </c>
      <c r="U234" s="32"/>
    </row>
    <row r="235" spans="1:21" ht="24" thickBot="1">
      <c r="A235" s="172"/>
      <c r="B235" s="173"/>
      <c r="C235" s="172"/>
      <c r="D235" s="173"/>
      <c r="E235" s="141"/>
      <c r="F235" s="143"/>
      <c r="G235" s="141"/>
      <c r="H235" s="172"/>
      <c r="I235" s="173"/>
      <c r="J235" s="141"/>
      <c r="K235" s="141"/>
      <c r="L235" s="141"/>
      <c r="M235" s="141"/>
      <c r="N235" s="143"/>
      <c r="O235" s="143"/>
      <c r="P235" s="174"/>
      <c r="Q235" s="254"/>
      <c r="R235" s="173"/>
      <c r="S235" s="254"/>
      <c r="T235" s="173"/>
      <c r="U235" s="141"/>
    </row>
    <row r="236" ht="24" thickTop="1"/>
    <row r="256" spans="5:19" ht="23.25">
      <c r="E256" s="1" t="s">
        <v>400</v>
      </c>
      <c r="F256" s="1"/>
      <c r="N256" s="1"/>
      <c r="P256" s="1" t="s">
        <v>400</v>
      </c>
      <c r="S256" s="472"/>
    </row>
    <row r="257" spans="1:21" ht="23.25">
      <c r="A257" s="524" t="s">
        <v>391</v>
      </c>
      <c r="B257" s="525"/>
      <c r="C257" s="525"/>
      <c r="D257" s="525"/>
      <c r="E257" s="525"/>
      <c r="F257" s="525"/>
      <c r="G257" s="525"/>
      <c r="H257" s="525"/>
      <c r="I257" s="525"/>
      <c r="J257" s="525"/>
      <c r="K257" s="525"/>
      <c r="L257" s="44"/>
      <c r="M257" s="45"/>
      <c r="N257" s="524" t="s">
        <v>391</v>
      </c>
      <c r="O257" s="525"/>
      <c r="P257" s="525"/>
      <c r="Q257" s="525"/>
      <c r="R257" s="525"/>
      <c r="S257" s="525"/>
      <c r="T257" s="526"/>
      <c r="U257" s="161"/>
    </row>
    <row r="258" spans="1:21" ht="23.25">
      <c r="A258" s="536" t="s">
        <v>363</v>
      </c>
      <c r="B258" s="536"/>
      <c r="C258" s="536"/>
      <c r="D258" s="536"/>
      <c r="E258" s="536"/>
      <c r="F258" s="536"/>
      <c r="G258" s="536"/>
      <c r="H258" s="536" t="s">
        <v>389</v>
      </c>
      <c r="I258" s="536"/>
      <c r="J258" s="536"/>
      <c r="K258" s="536"/>
      <c r="L258" s="536" t="s">
        <v>390</v>
      </c>
      <c r="M258" s="536"/>
      <c r="N258" s="536"/>
      <c r="O258" s="536"/>
      <c r="P258" s="536"/>
      <c r="Q258" s="536"/>
      <c r="R258" s="536"/>
      <c r="S258" s="536"/>
      <c r="T258" s="536"/>
      <c r="U258" s="87"/>
    </row>
    <row r="259" spans="1:21" ht="23.25">
      <c r="A259" s="524" t="s">
        <v>360</v>
      </c>
      <c r="B259" s="526"/>
      <c r="C259" s="537" t="s">
        <v>53</v>
      </c>
      <c r="D259" s="538"/>
      <c r="E259" s="483" t="s">
        <v>365</v>
      </c>
      <c r="F259" s="91" t="s">
        <v>119</v>
      </c>
      <c r="G259" s="483" t="s">
        <v>397</v>
      </c>
      <c r="H259" s="535" t="s">
        <v>371</v>
      </c>
      <c r="I259" s="535"/>
      <c r="J259" s="483" t="s">
        <v>362</v>
      </c>
      <c r="K259" s="483" t="s">
        <v>377</v>
      </c>
      <c r="L259" s="483" t="s">
        <v>379</v>
      </c>
      <c r="M259" s="483" t="s">
        <v>362</v>
      </c>
      <c r="N259" s="91" t="s">
        <v>19</v>
      </c>
      <c r="O259" s="91"/>
      <c r="P259" s="91" t="s">
        <v>19</v>
      </c>
      <c r="Q259" s="535"/>
      <c r="R259" s="535"/>
      <c r="S259" s="535"/>
      <c r="T259" s="535"/>
      <c r="U259" s="483" t="s">
        <v>386</v>
      </c>
    </row>
    <row r="260" spans="1:21" ht="23.25">
      <c r="A260" s="483" t="s">
        <v>361</v>
      </c>
      <c r="B260" s="483" t="s">
        <v>362</v>
      </c>
      <c r="C260" s="533" t="s">
        <v>105</v>
      </c>
      <c r="D260" s="534"/>
      <c r="E260" s="483" t="s">
        <v>366</v>
      </c>
      <c r="F260" s="91" t="s">
        <v>392</v>
      </c>
      <c r="G260" s="483" t="s">
        <v>396</v>
      </c>
      <c r="H260" s="535" t="s">
        <v>372</v>
      </c>
      <c r="I260" s="535"/>
      <c r="J260" s="483" t="s">
        <v>361</v>
      </c>
      <c r="K260" s="483" t="s">
        <v>378</v>
      </c>
      <c r="L260" s="483" t="s">
        <v>380</v>
      </c>
      <c r="M260" s="483" t="s">
        <v>361</v>
      </c>
      <c r="N260" s="91" t="s">
        <v>381</v>
      </c>
      <c r="O260" s="91" t="s">
        <v>383</v>
      </c>
      <c r="P260" s="91" t="s">
        <v>381</v>
      </c>
      <c r="Q260" s="535" t="s">
        <v>385</v>
      </c>
      <c r="R260" s="535"/>
      <c r="S260" s="535" t="s">
        <v>179</v>
      </c>
      <c r="T260" s="535"/>
      <c r="U260" s="483" t="s">
        <v>387</v>
      </c>
    </row>
    <row r="261" spans="1:21" ht="23.25">
      <c r="A261" s="484"/>
      <c r="B261" s="484"/>
      <c r="C261" s="527" t="s">
        <v>364</v>
      </c>
      <c r="D261" s="528"/>
      <c r="E261" s="484"/>
      <c r="F261" s="93"/>
      <c r="G261" s="484" t="s">
        <v>398</v>
      </c>
      <c r="H261" s="536" t="s">
        <v>364</v>
      </c>
      <c r="I261" s="536"/>
      <c r="J261" s="484" t="s">
        <v>374</v>
      </c>
      <c r="K261" s="484" t="s">
        <v>376</v>
      </c>
      <c r="L261" s="484" t="s">
        <v>371</v>
      </c>
      <c r="M261" s="484" t="s">
        <v>374</v>
      </c>
      <c r="N261" s="93" t="s">
        <v>382</v>
      </c>
      <c r="O261" s="93"/>
      <c r="P261" s="93" t="s">
        <v>384</v>
      </c>
      <c r="Q261" s="536"/>
      <c r="R261" s="536"/>
      <c r="S261" s="536"/>
      <c r="T261" s="536"/>
      <c r="U261" s="484"/>
    </row>
    <row r="262" spans="1:21" ht="23.25">
      <c r="A262" s="468"/>
      <c r="B262" s="469"/>
      <c r="C262" s="468"/>
      <c r="D262" s="469"/>
      <c r="E262" s="87"/>
      <c r="F262" s="86"/>
      <c r="G262" s="87"/>
      <c r="H262" s="468"/>
      <c r="I262" s="469"/>
      <c r="J262" s="87"/>
      <c r="K262" s="87"/>
      <c r="L262" s="87"/>
      <c r="M262" s="87"/>
      <c r="N262" s="86"/>
      <c r="O262" s="86"/>
      <c r="P262" s="470"/>
      <c r="Q262" s="471"/>
      <c r="R262" s="469"/>
      <c r="S262" s="471"/>
      <c r="T262" s="469"/>
      <c r="U262" s="87"/>
    </row>
    <row r="263" spans="1:21" ht="23.25">
      <c r="A263" s="468"/>
      <c r="B263" s="469"/>
      <c r="C263" s="468"/>
      <c r="D263" s="469"/>
      <c r="E263" s="87"/>
      <c r="F263" s="86"/>
      <c r="G263" s="87"/>
      <c r="H263" s="468"/>
      <c r="I263" s="469"/>
      <c r="J263" s="87"/>
      <c r="K263" s="87"/>
      <c r="L263" s="87"/>
      <c r="M263" s="87"/>
      <c r="N263" s="86"/>
      <c r="O263" s="86"/>
      <c r="P263" s="470"/>
      <c r="Q263" s="471"/>
      <c r="R263" s="469"/>
      <c r="S263" s="471"/>
      <c r="T263" s="469"/>
      <c r="U263" s="87"/>
    </row>
    <row r="264" spans="1:21" ht="23.25">
      <c r="A264" s="165" t="s">
        <v>913</v>
      </c>
      <c r="B264" s="166">
        <v>12</v>
      </c>
      <c r="C264" s="169">
        <v>35</v>
      </c>
      <c r="D264" s="170" t="s">
        <v>373</v>
      </c>
      <c r="E264" s="64" t="s">
        <v>369</v>
      </c>
      <c r="F264" s="65" t="e">
        <f>'5.รายงานการจัดท้เช็ค'!J243</f>
        <v>#REF!</v>
      </c>
      <c r="G264" s="64" t="s">
        <v>394</v>
      </c>
      <c r="H264" s="169">
        <f>C264</f>
        <v>35</v>
      </c>
      <c r="I264" s="170" t="s">
        <v>373</v>
      </c>
      <c r="J264" s="487">
        <v>22171</v>
      </c>
      <c r="K264" s="68" t="s">
        <v>395</v>
      </c>
      <c r="L264" s="68" t="e">
        <f>'5.รายงานการจัดท้เช็ค'!C243</f>
        <v>#REF!</v>
      </c>
      <c r="M264" s="487">
        <f>J264</f>
        <v>22171</v>
      </c>
      <c r="N264" s="171" t="e">
        <f>F264</f>
        <v>#REF!</v>
      </c>
      <c r="O264" s="171">
        <v>0</v>
      </c>
      <c r="P264" s="171" t="e">
        <f>+N264-O264</f>
        <v>#REF!</v>
      </c>
      <c r="Q264" s="251">
        <v>1</v>
      </c>
      <c r="R264" s="287" t="str">
        <f>R232</f>
        <v>นายณรงค์  กุลแก้ว</v>
      </c>
      <c r="S264" s="251">
        <v>1</v>
      </c>
      <c r="T264" s="170" t="s">
        <v>112</v>
      </c>
      <c r="U264" s="64"/>
    </row>
    <row r="265" spans="1:21" ht="23.25">
      <c r="A265" s="167"/>
      <c r="B265" s="168"/>
      <c r="C265" s="167"/>
      <c r="D265" s="168"/>
      <c r="E265" s="32" t="s">
        <v>902</v>
      </c>
      <c r="F265" s="49"/>
      <c r="G265" s="32"/>
      <c r="H265" s="167"/>
      <c r="I265" s="168"/>
      <c r="J265" s="32"/>
      <c r="K265" s="32"/>
      <c r="L265" s="32"/>
      <c r="M265" s="32"/>
      <c r="N265" s="49"/>
      <c r="O265" s="49"/>
      <c r="P265" s="164">
        <f>+N265-O265</f>
        <v>0</v>
      </c>
      <c r="Q265" s="252"/>
      <c r="R265" s="168"/>
      <c r="S265" s="252"/>
      <c r="T265" s="168"/>
      <c r="U265" s="32"/>
    </row>
    <row r="266" spans="1:21" ht="23.25">
      <c r="A266" s="167"/>
      <c r="B266" s="168"/>
      <c r="C266" s="167"/>
      <c r="D266" s="168"/>
      <c r="E266" s="32" t="s">
        <v>903</v>
      </c>
      <c r="F266" s="49"/>
      <c r="G266" s="32"/>
      <c r="H266" s="167"/>
      <c r="I266" s="168"/>
      <c r="J266" s="32"/>
      <c r="K266" s="32"/>
      <c r="L266" s="32"/>
      <c r="M266" s="32"/>
      <c r="N266" s="49"/>
      <c r="O266" s="49"/>
      <c r="P266" s="164">
        <f>+N266-O266</f>
        <v>0</v>
      </c>
      <c r="Q266" s="252"/>
      <c r="R266" s="168"/>
      <c r="S266" s="252"/>
      <c r="T266" s="168"/>
      <c r="U266" s="32"/>
    </row>
    <row r="267" spans="1:21" ht="24" thickBot="1">
      <c r="A267" s="172"/>
      <c r="B267" s="173"/>
      <c r="C267" s="172"/>
      <c r="D267" s="173"/>
      <c r="E267" s="141"/>
      <c r="F267" s="143"/>
      <c r="G267" s="141"/>
      <c r="H267" s="172"/>
      <c r="I267" s="173"/>
      <c r="J267" s="141"/>
      <c r="K267" s="141"/>
      <c r="L267" s="141"/>
      <c r="M267" s="141"/>
      <c r="N267" s="143"/>
      <c r="O267" s="143"/>
      <c r="P267" s="174"/>
      <c r="Q267" s="254"/>
      <c r="R267" s="173"/>
      <c r="S267" s="254"/>
      <c r="T267" s="173"/>
      <c r="U267" s="141"/>
    </row>
    <row r="268" ht="24" thickTop="1"/>
  </sheetData>
  <sheetProtection/>
  <mergeCells count="162">
    <mergeCell ref="C229:D229"/>
    <mergeCell ref="H229:I229"/>
    <mergeCell ref="Q229:R229"/>
    <mergeCell ref="S229:T229"/>
    <mergeCell ref="C230:D230"/>
    <mergeCell ref="H230:I230"/>
    <mergeCell ref="Q230:R230"/>
    <mergeCell ref="S230:T230"/>
    <mergeCell ref="A226:K226"/>
    <mergeCell ref="N226:T226"/>
    <mergeCell ref="A227:G227"/>
    <mergeCell ref="H227:K227"/>
    <mergeCell ref="L227:T227"/>
    <mergeCell ref="A228:B228"/>
    <mergeCell ref="C228:D228"/>
    <mergeCell ref="H228:I228"/>
    <mergeCell ref="Q228:R228"/>
    <mergeCell ref="S228:T228"/>
    <mergeCell ref="A257:K257"/>
    <mergeCell ref="N257:T257"/>
    <mergeCell ref="A258:G258"/>
    <mergeCell ref="H258:K258"/>
    <mergeCell ref="L258:T258"/>
    <mergeCell ref="A259:B259"/>
    <mergeCell ref="C259:D259"/>
    <mergeCell ref="H259:I259"/>
    <mergeCell ref="Q259:R259"/>
    <mergeCell ref="S259:T259"/>
    <mergeCell ref="C260:D260"/>
    <mergeCell ref="H260:I260"/>
    <mergeCell ref="Q260:R260"/>
    <mergeCell ref="S260:T260"/>
    <mergeCell ref="C261:D261"/>
    <mergeCell ref="H261:I261"/>
    <mergeCell ref="Q261:R261"/>
    <mergeCell ref="S261:T261"/>
    <mergeCell ref="C197:D197"/>
    <mergeCell ref="H197:I197"/>
    <mergeCell ref="Q197:R197"/>
    <mergeCell ref="S197:T197"/>
    <mergeCell ref="C198:D198"/>
    <mergeCell ref="H198:I198"/>
    <mergeCell ref="Q198:R198"/>
    <mergeCell ref="S198:T198"/>
    <mergeCell ref="A194:K194"/>
    <mergeCell ref="N194:T194"/>
    <mergeCell ref="A195:G195"/>
    <mergeCell ref="H195:K195"/>
    <mergeCell ref="L195:T195"/>
    <mergeCell ref="A196:B196"/>
    <mergeCell ref="C196:D196"/>
    <mergeCell ref="H196:I196"/>
    <mergeCell ref="Q196:R196"/>
    <mergeCell ref="S196:T196"/>
    <mergeCell ref="C133:D133"/>
    <mergeCell ref="H133:I133"/>
    <mergeCell ref="Q133:R133"/>
    <mergeCell ref="S133:T133"/>
    <mergeCell ref="C134:D134"/>
    <mergeCell ref="H134:I134"/>
    <mergeCell ref="Q134:R134"/>
    <mergeCell ref="S134:T134"/>
    <mergeCell ref="A130:K130"/>
    <mergeCell ref="N130:T130"/>
    <mergeCell ref="A131:G131"/>
    <mergeCell ref="H131:K131"/>
    <mergeCell ref="L131:T131"/>
    <mergeCell ref="A132:B132"/>
    <mergeCell ref="C132:D132"/>
    <mergeCell ref="H132:I132"/>
    <mergeCell ref="Q132:R132"/>
    <mergeCell ref="S132:T132"/>
    <mergeCell ref="C101:D101"/>
    <mergeCell ref="H101:I101"/>
    <mergeCell ref="Q101:R101"/>
    <mergeCell ref="S101:T101"/>
    <mergeCell ref="C102:D102"/>
    <mergeCell ref="H102:I102"/>
    <mergeCell ref="Q102:R102"/>
    <mergeCell ref="S102:T102"/>
    <mergeCell ref="A98:K98"/>
    <mergeCell ref="N98:T98"/>
    <mergeCell ref="A99:G99"/>
    <mergeCell ref="H99:K99"/>
    <mergeCell ref="L99:T99"/>
    <mergeCell ref="A100:B100"/>
    <mergeCell ref="C100:D100"/>
    <mergeCell ref="H100:I100"/>
    <mergeCell ref="Q100:R100"/>
    <mergeCell ref="S100:T100"/>
    <mergeCell ref="C69:D69"/>
    <mergeCell ref="H69:I69"/>
    <mergeCell ref="Q69:R69"/>
    <mergeCell ref="S69:T69"/>
    <mergeCell ref="C70:D70"/>
    <mergeCell ref="H70:I70"/>
    <mergeCell ref="Q70:R70"/>
    <mergeCell ref="S70:T70"/>
    <mergeCell ref="A66:K66"/>
    <mergeCell ref="N66:T66"/>
    <mergeCell ref="A67:G67"/>
    <mergeCell ref="H67:K67"/>
    <mergeCell ref="L67:T67"/>
    <mergeCell ref="A68:B68"/>
    <mergeCell ref="C68:D68"/>
    <mergeCell ref="H68:I68"/>
    <mergeCell ref="Q68:R68"/>
    <mergeCell ref="S68:T68"/>
    <mergeCell ref="C37:D37"/>
    <mergeCell ref="H37:I37"/>
    <mergeCell ref="Q37:R37"/>
    <mergeCell ref="S37:T37"/>
    <mergeCell ref="C38:D38"/>
    <mergeCell ref="H38:I38"/>
    <mergeCell ref="Q38:R38"/>
    <mergeCell ref="S38:T38"/>
    <mergeCell ref="A34:K34"/>
    <mergeCell ref="N34:T34"/>
    <mergeCell ref="A35:G35"/>
    <mergeCell ref="H35:K35"/>
    <mergeCell ref="L35:T35"/>
    <mergeCell ref="A36:B36"/>
    <mergeCell ref="C36:D36"/>
    <mergeCell ref="H36:I36"/>
    <mergeCell ref="Q36:R36"/>
    <mergeCell ref="S36:T36"/>
    <mergeCell ref="A2:K2"/>
    <mergeCell ref="N2:T2"/>
    <mergeCell ref="H4:I4"/>
    <mergeCell ref="H5:I5"/>
    <mergeCell ref="H6:I6"/>
    <mergeCell ref="Q5:R5"/>
    <mergeCell ref="Q4:R4"/>
    <mergeCell ref="Q6:R6"/>
    <mergeCell ref="S5:T5"/>
    <mergeCell ref="S4:T4"/>
    <mergeCell ref="S6:T6"/>
    <mergeCell ref="A3:G3"/>
    <mergeCell ref="H3:K3"/>
    <mergeCell ref="L3:T3"/>
    <mergeCell ref="A4:B4"/>
    <mergeCell ref="C4:D4"/>
    <mergeCell ref="C5:D5"/>
    <mergeCell ref="C6:D6"/>
    <mergeCell ref="A162:K162"/>
    <mergeCell ref="N162:T162"/>
    <mergeCell ref="A163:G163"/>
    <mergeCell ref="H163:K163"/>
    <mergeCell ref="L163:T163"/>
    <mergeCell ref="A164:B164"/>
    <mergeCell ref="C164:D164"/>
    <mergeCell ref="H164:I164"/>
    <mergeCell ref="Q164:R164"/>
    <mergeCell ref="S164:T164"/>
    <mergeCell ref="C165:D165"/>
    <mergeCell ref="H165:I165"/>
    <mergeCell ref="Q165:R165"/>
    <mergeCell ref="S165:T165"/>
    <mergeCell ref="C166:D166"/>
    <mergeCell ref="H166:I166"/>
    <mergeCell ref="Q166:R166"/>
    <mergeCell ref="S166:T166"/>
  </mergeCells>
  <printOptions/>
  <pageMargins left="0.31496062992125984" right="0.31496062992125984" top="0.5511811023622047" bottom="0.5511811023622047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403"/>
  <sheetViews>
    <sheetView view="pageBreakPreview" zoomScale="160" zoomScaleNormal="130" zoomScaleSheetLayoutView="160" zoomScalePageLayoutView="0" workbookViewId="0" topLeftCell="A389">
      <selection activeCell="D391" sqref="D391"/>
    </sheetView>
  </sheetViews>
  <sheetFormatPr defaultColWidth="9.140625" defaultRowHeight="15"/>
  <cols>
    <col min="1" max="1" width="3.7109375" style="1" customWidth="1"/>
    <col min="2" max="2" width="12.28125" style="1" customWidth="1"/>
    <col min="3" max="6" width="9.00390625" style="1" customWidth="1"/>
    <col min="7" max="7" width="9.421875" style="1" customWidth="1"/>
    <col min="8" max="8" width="10.7109375" style="1" customWidth="1"/>
    <col min="9" max="9" width="13.140625" style="1" customWidth="1"/>
    <col min="10" max="16384" width="9.00390625" style="1" customWidth="1"/>
  </cols>
  <sheetData>
    <row r="1" spans="2:9" ht="23.25">
      <c r="B1" s="111"/>
      <c r="C1" s="121"/>
      <c r="D1" s="121"/>
      <c r="E1" s="539"/>
      <c r="F1" s="539"/>
      <c r="G1" s="539"/>
      <c r="H1" s="539"/>
      <c r="I1" s="540"/>
    </row>
    <row r="2" spans="2:9" ht="23.25">
      <c r="B2" s="112"/>
      <c r="C2" s="122"/>
      <c r="D2" s="122"/>
      <c r="E2" s="118" t="s">
        <v>115</v>
      </c>
      <c r="F2" s="118"/>
      <c r="G2" s="29"/>
      <c r="H2" s="118"/>
      <c r="I2" s="123"/>
    </row>
    <row r="3" spans="2:9" ht="23.25">
      <c r="B3" s="112"/>
      <c r="C3" s="122"/>
      <c r="D3" s="122"/>
      <c r="E3" s="122" t="s">
        <v>116</v>
      </c>
      <c r="F3" s="122"/>
      <c r="G3" s="122"/>
      <c r="H3" s="122"/>
      <c r="I3" s="124"/>
    </row>
    <row r="4" spans="2:9" ht="23.25">
      <c r="B4" s="112"/>
      <c r="C4" s="113"/>
      <c r="D4" s="113"/>
      <c r="E4" s="52" t="s">
        <v>1</v>
      </c>
      <c r="F4" s="60">
        <v>21</v>
      </c>
      <c r="G4" s="52" t="s">
        <v>11</v>
      </c>
      <c r="H4" s="52"/>
      <c r="I4" s="38"/>
    </row>
    <row r="5" spans="2:9" ht="23.25">
      <c r="B5" s="112"/>
      <c r="C5" s="113"/>
      <c r="D5" s="113"/>
      <c r="E5" s="113"/>
      <c r="F5" s="113"/>
      <c r="G5" s="113"/>
      <c r="H5" s="113"/>
      <c r="I5" s="114"/>
    </row>
    <row r="6" spans="2:9" ht="23.25">
      <c r="B6" s="112"/>
      <c r="C6" s="113" t="s">
        <v>314</v>
      </c>
      <c r="D6" s="113" t="e">
        <f>+C22</f>
        <v>#REF!</v>
      </c>
      <c r="E6" s="113"/>
      <c r="F6" s="113"/>
      <c r="G6" s="113" t="s">
        <v>315</v>
      </c>
      <c r="H6" s="113"/>
      <c r="I6" s="38"/>
    </row>
    <row r="7" spans="2:9" ht="23.25">
      <c r="B7" s="112" t="s">
        <v>316</v>
      </c>
      <c r="C7" s="113" t="s">
        <v>326</v>
      </c>
      <c r="D7" s="29"/>
      <c r="E7" s="113"/>
      <c r="F7" s="113" t="s">
        <v>317</v>
      </c>
      <c r="G7" s="29"/>
      <c r="H7" s="113"/>
      <c r="I7" s="38"/>
    </row>
    <row r="8" spans="2:9" ht="23.25">
      <c r="B8" s="112" t="s">
        <v>318</v>
      </c>
      <c r="C8" s="113"/>
      <c r="D8" s="29"/>
      <c r="E8" s="113"/>
      <c r="F8" s="29"/>
      <c r="G8" s="113"/>
      <c r="H8" s="113"/>
      <c r="I8" s="38"/>
    </row>
    <row r="9" spans="2:9" ht="23.25">
      <c r="B9" s="112" t="s">
        <v>325</v>
      </c>
      <c r="C9" s="113"/>
      <c r="D9" s="113"/>
      <c r="E9" s="29"/>
      <c r="F9" s="113"/>
      <c r="G9" s="113"/>
      <c r="H9" s="113"/>
      <c r="I9" s="114"/>
    </row>
    <row r="10" spans="2:9" ht="23.25">
      <c r="B10" s="39" t="s">
        <v>153</v>
      </c>
      <c r="C10" s="113"/>
      <c r="D10" s="113" t="s">
        <v>154</v>
      </c>
      <c r="E10" s="113"/>
      <c r="F10" s="113"/>
      <c r="G10" s="113"/>
      <c r="H10" s="113"/>
      <c r="I10" s="114"/>
    </row>
    <row r="11" spans="2:9" ht="23.25">
      <c r="B11" s="112" t="s">
        <v>117</v>
      </c>
      <c r="C11" s="113"/>
      <c r="D11" s="113"/>
      <c r="E11" s="113"/>
      <c r="F11" s="113"/>
      <c r="G11" s="113"/>
      <c r="H11" s="113"/>
      <c r="I11" s="114"/>
    </row>
    <row r="12" spans="2:9" ht="23.25">
      <c r="B12" s="524" t="s">
        <v>118</v>
      </c>
      <c r="C12" s="525"/>
      <c r="D12" s="525"/>
      <c r="E12" s="525"/>
      <c r="F12" s="525"/>
      <c r="G12" s="525"/>
      <c r="H12" s="526"/>
      <c r="I12" s="125" t="s">
        <v>119</v>
      </c>
    </row>
    <row r="13" spans="2:9" ht="23.25">
      <c r="B13" s="111"/>
      <c r="C13" s="130"/>
      <c r="D13" s="130"/>
      <c r="E13" s="130"/>
      <c r="F13" s="130"/>
      <c r="G13" s="130"/>
      <c r="H13" s="131"/>
      <c r="I13" s="114"/>
    </row>
    <row r="14" spans="2:9" ht="23.25">
      <c r="B14" s="120" t="s">
        <v>65</v>
      </c>
      <c r="C14" s="113" t="e">
        <f>+#REF!</f>
        <v>#REF!</v>
      </c>
      <c r="D14" s="113"/>
      <c r="E14" s="113"/>
      <c r="F14" s="113"/>
      <c r="G14" s="541" t="s">
        <v>57</v>
      </c>
      <c r="H14" s="542"/>
      <c r="I14" s="126" t="e">
        <f>+#REF!</f>
        <v>#REF!</v>
      </c>
    </row>
    <row r="15" spans="2:9" ht="23.25">
      <c r="B15" s="112" t="s">
        <v>319</v>
      </c>
      <c r="C15" s="113" t="e">
        <f>+#REF!</f>
        <v>#REF!</v>
      </c>
      <c r="D15" s="113"/>
      <c r="E15" s="113"/>
      <c r="F15" s="113"/>
      <c r="G15" s="113"/>
      <c r="H15" s="114"/>
      <c r="I15" s="114"/>
    </row>
    <row r="16" spans="2:9" ht="23.25">
      <c r="B16" s="112" t="str">
        <f>+'10.ชื่อโคงการ ชื่อบัญฃี เลขที่'!B15</f>
        <v>บัญชีเลขที่</v>
      </c>
      <c r="C16" s="113" t="str">
        <f>+'10.ชื่อโคงการ ชื่อบัญฃี เลขที่'!C15</f>
        <v>020058902398</v>
      </c>
      <c r="D16" s="113"/>
      <c r="E16" s="113"/>
      <c r="F16" s="113"/>
      <c r="G16" s="113"/>
      <c r="H16" s="114"/>
      <c r="I16" s="114"/>
    </row>
    <row r="17" spans="2:9" ht="23.25">
      <c r="B17" s="115"/>
      <c r="C17" s="116"/>
      <c r="D17" s="116"/>
      <c r="E17" s="116"/>
      <c r="F17" s="116"/>
      <c r="G17" s="116"/>
      <c r="H17" s="117"/>
      <c r="I17" s="117"/>
    </row>
    <row r="18" spans="2:9" ht="23.25">
      <c r="B18" s="112"/>
      <c r="C18" s="113"/>
      <c r="D18" s="29"/>
      <c r="E18" s="113" t="s">
        <v>119</v>
      </c>
      <c r="F18" s="543" t="s">
        <v>320</v>
      </c>
      <c r="G18" s="543"/>
      <c r="H18" s="543"/>
      <c r="I18" s="132" t="e">
        <f>SUM(I14:I17)</f>
        <v>#REF!</v>
      </c>
    </row>
    <row r="19" spans="2:9" ht="23.25">
      <c r="B19" s="112"/>
      <c r="C19" s="113"/>
      <c r="D19" s="113"/>
      <c r="E19" s="113"/>
      <c r="F19" s="532" t="s">
        <v>322</v>
      </c>
      <c r="G19" s="532"/>
      <c r="H19" s="532"/>
      <c r="I19" s="114"/>
    </row>
    <row r="20" spans="2:9" ht="23.25">
      <c r="B20" s="112"/>
      <c r="C20" s="29"/>
      <c r="D20" s="113"/>
      <c r="E20" s="113"/>
      <c r="F20" s="113"/>
      <c r="G20" s="113"/>
      <c r="H20" s="113"/>
      <c r="I20" s="114"/>
    </row>
    <row r="21" spans="2:9" ht="23.25">
      <c r="B21" s="112" t="s">
        <v>321</v>
      </c>
      <c r="C21" s="29"/>
      <c r="D21" s="29"/>
      <c r="E21" s="29"/>
      <c r="F21" s="113" t="s">
        <v>323</v>
      </c>
      <c r="G21" s="29"/>
      <c r="H21" s="29"/>
      <c r="I21" s="38"/>
    </row>
    <row r="22" spans="2:9" ht="23.25">
      <c r="B22" s="112"/>
      <c r="C22" s="113" t="e">
        <f>+#REF!</f>
        <v>#REF!</v>
      </c>
      <c r="D22" s="29"/>
      <c r="E22" s="113"/>
      <c r="F22" s="113"/>
      <c r="G22" s="113" t="e">
        <f>+#REF!</f>
        <v>#REF!</v>
      </c>
      <c r="H22" s="113"/>
      <c r="I22" s="38"/>
    </row>
    <row r="23" spans="2:9" ht="23.25">
      <c r="B23" s="112"/>
      <c r="C23" s="113"/>
      <c r="D23" s="29"/>
      <c r="E23" s="29"/>
      <c r="F23" s="29"/>
      <c r="G23" s="29"/>
      <c r="H23" s="29"/>
      <c r="I23" s="38"/>
    </row>
    <row r="24" spans="2:9" ht="23.25">
      <c r="B24" s="112"/>
      <c r="C24" s="113"/>
      <c r="D24" s="119"/>
      <c r="E24" s="119"/>
      <c r="F24" s="119"/>
      <c r="G24" s="119"/>
      <c r="H24" s="119"/>
      <c r="I24" s="38"/>
    </row>
    <row r="25" spans="2:9" ht="23.25">
      <c r="B25" s="112" t="s">
        <v>321</v>
      </c>
      <c r="C25" s="113"/>
      <c r="D25" s="119"/>
      <c r="E25" s="119"/>
      <c r="F25" s="113" t="s">
        <v>323</v>
      </c>
      <c r="G25" s="29"/>
      <c r="H25" s="29"/>
      <c r="I25" s="38"/>
    </row>
    <row r="26" spans="2:9" ht="23.25">
      <c r="B26" s="112"/>
      <c r="C26" s="113" t="e">
        <f>+#REF!</f>
        <v>#REF!</v>
      </c>
      <c r="D26" s="119"/>
      <c r="E26" s="119"/>
      <c r="F26" s="113"/>
      <c r="G26" s="113" t="e">
        <f>+#REF!</f>
        <v>#REF!</v>
      </c>
      <c r="H26" s="113"/>
      <c r="I26" s="38"/>
    </row>
    <row r="27" spans="2:9" ht="23.25">
      <c r="B27" s="112"/>
      <c r="C27" s="113"/>
      <c r="D27" s="113"/>
      <c r="E27" s="113"/>
      <c r="F27" s="113"/>
      <c r="G27" s="113"/>
      <c r="H27" s="113"/>
      <c r="I27" s="38"/>
    </row>
    <row r="28" spans="2:9" ht="23.25">
      <c r="B28" s="112"/>
      <c r="C28" s="113"/>
      <c r="D28" s="29" t="s">
        <v>324</v>
      </c>
      <c r="E28" s="29"/>
      <c r="F28" s="29"/>
      <c r="G28" s="52" t="s">
        <v>120</v>
      </c>
      <c r="H28" s="29"/>
      <c r="I28" s="38"/>
    </row>
    <row r="29" spans="2:9" ht="23.25">
      <c r="B29" s="112"/>
      <c r="C29" s="113"/>
      <c r="D29" s="29"/>
      <c r="E29" s="14" t="s">
        <v>8</v>
      </c>
      <c r="F29" s="29"/>
      <c r="G29" s="29"/>
      <c r="H29" s="29"/>
      <c r="I29" s="127"/>
    </row>
    <row r="30" spans="2:9" ht="23.25">
      <c r="B30" s="112"/>
      <c r="C30" s="113"/>
      <c r="D30" s="14" t="s">
        <v>10</v>
      </c>
      <c r="E30" s="29"/>
      <c r="F30" s="29"/>
      <c r="G30" s="29"/>
      <c r="H30" s="29"/>
      <c r="I30" s="127"/>
    </row>
    <row r="31" spans="2:9" ht="23.25">
      <c r="B31" s="115"/>
      <c r="C31" s="116"/>
      <c r="D31" s="128" t="s">
        <v>1</v>
      </c>
      <c r="E31" s="40">
        <f>+F4</f>
        <v>21</v>
      </c>
      <c r="F31" s="55" t="s">
        <v>11</v>
      </c>
      <c r="G31" s="55"/>
      <c r="H31" s="55"/>
      <c r="I31" s="129"/>
    </row>
    <row r="32" spans="2:9" ht="23.25">
      <c r="B32" s="111"/>
      <c r="C32" s="121"/>
      <c r="D32" s="121"/>
      <c r="E32" s="539"/>
      <c r="F32" s="539"/>
      <c r="G32" s="539"/>
      <c r="H32" s="539"/>
      <c r="I32" s="540"/>
    </row>
    <row r="33" spans="2:9" ht="23.25">
      <c r="B33" s="112"/>
      <c r="C33" s="122"/>
      <c r="D33" s="122"/>
      <c r="E33" s="118" t="s">
        <v>115</v>
      </c>
      <c r="F33" s="118"/>
      <c r="G33" s="29"/>
      <c r="H33" s="118"/>
      <c r="I33" s="123"/>
    </row>
    <row r="34" spans="2:9" ht="23.25">
      <c r="B34" s="112"/>
      <c r="C34" s="122"/>
      <c r="D34" s="122"/>
      <c r="E34" s="122" t="s">
        <v>116</v>
      </c>
      <c r="F34" s="122"/>
      <c r="G34" s="122"/>
      <c r="H34" s="122"/>
      <c r="I34" s="124"/>
    </row>
    <row r="35" spans="2:9" ht="23.25">
      <c r="B35" s="112"/>
      <c r="C35" s="113"/>
      <c r="D35" s="113"/>
      <c r="E35" s="52" t="s">
        <v>1</v>
      </c>
      <c r="F35" s="60">
        <f>+E31</f>
        <v>21</v>
      </c>
      <c r="G35" s="52" t="s">
        <v>11</v>
      </c>
      <c r="H35" s="52"/>
      <c r="I35" s="38"/>
    </row>
    <row r="36" spans="2:9" ht="23.25">
      <c r="B36" s="112"/>
      <c r="C36" s="113"/>
      <c r="D36" s="113"/>
      <c r="E36" s="113"/>
      <c r="F36" s="113"/>
      <c r="G36" s="113"/>
      <c r="H36" s="113"/>
      <c r="I36" s="114"/>
    </row>
    <row r="37" spans="2:9" ht="23.25">
      <c r="B37" s="112"/>
      <c r="C37" s="113" t="s">
        <v>314</v>
      </c>
      <c r="D37" s="113" t="e">
        <f>+#REF!</f>
        <v>#REF!</v>
      </c>
      <c r="E37" s="113"/>
      <c r="F37" s="113"/>
      <c r="G37" s="113" t="s">
        <v>315</v>
      </c>
      <c r="H37" s="113"/>
      <c r="I37" s="38"/>
    </row>
    <row r="38" spans="2:9" ht="23.25">
      <c r="B38" s="112" t="s">
        <v>316</v>
      </c>
      <c r="C38" s="113" t="s">
        <v>326</v>
      </c>
      <c r="D38" s="29"/>
      <c r="E38" s="113"/>
      <c r="F38" s="113" t="s">
        <v>317</v>
      </c>
      <c r="G38" s="29"/>
      <c r="H38" s="113"/>
      <c r="I38" s="38"/>
    </row>
    <row r="39" spans="2:9" ht="23.25">
      <c r="B39" s="112" t="s">
        <v>318</v>
      </c>
      <c r="C39" s="113"/>
      <c r="D39" s="29"/>
      <c r="E39" s="113"/>
      <c r="F39" s="29"/>
      <c r="G39" s="113"/>
      <c r="H39" s="113"/>
      <c r="I39" s="38"/>
    </row>
    <row r="40" spans="2:9" ht="23.25">
      <c r="B40" s="112" t="s">
        <v>325</v>
      </c>
      <c r="C40" s="113"/>
      <c r="D40" s="113"/>
      <c r="E40" s="29"/>
      <c r="F40" s="113"/>
      <c r="G40" s="113"/>
      <c r="H40" s="113"/>
      <c r="I40" s="114"/>
    </row>
    <row r="41" spans="2:9" ht="23.25">
      <c r="B41" s="39" t="s">
        <v>153</v>
      </c>
      <c r="C41" s="113"/>
      <c r="D41" s="113" t="s">
        <v>154</v>
      </c>
      <c r="E41" s="113"/>
      <c r="F41" s="113"/>
      <c r="G41" s="113"/>
      <c r="H41" s="113"/>
      <c r="I41" s="114"/>
    </row>
    <row r="42" spans="2:9" ht="23.25">
      <c r="B42" s="112" t="s">
        <v>117</v>
      </c>
      <c r="C42" s="113"/>
      <c r="D42" s="113"/>
      <c r="E42" s="113"/>
      <c r="F42" s="113"/>
      <c r="G42" s="113"/>
      <c r="H42" s="113"/>
      <c r="I42" s="114"/>
    </row>
    <row r="43" spans="2:9" ht="23.25">
      <c r="B43" s="524" t="s">
        <v>118</v>
      </c>
      <c r="C43" s="525"/>
      <c r="D43" s="525"/>
      <c r="E43" s="525"/>
      <c r="F43" s="525"/>
      <c r="G43" s="525"/>
      <c r="H43" s="526"/>
      <c r="I43" s="125" t="s">
        <v>119</v>
      </c>
    </row>
    <row r="44" spans="2:9" ht="23.25">
      <c r="B44" s="111"/>
      <c r="C44" s="130"/>
      <c r="D44" s="130"/>
      <c r="E44" s="130"/>
      <c r="F44" s="130"/>
      <c r="G44" s="130"/>
      <c r="H44" s="131"/>
      <c r="I44" s="114"/>
    </row>
    <row r="45" spans="2:9" ht="23.25">
      <c r="B45" s="120" t="s">
        <v>65</v>
      </c>
      <c r="C45" s="113" t="e">
        <f>+#REF!</f>
        <v>#REF!</v>
      </c>
      <c r="D45" s="113"/>
      <c r="E45" s="113"/>
      <c r="F45" s="113"/>
      <c r="G45"/>
      <c r="H45"/>
      <c r="I45" s="133" t="e">
        <f>+#REF!</f>
        <v>#REF!</v>
      </c>
    </row>
    <row r="46" spans="2:9" ht="23.25">
      <c r="B46" s="112" t="s">
        <v>319</v>
      </c>
      <c r="C46" s="113" t="e">
        <f>+#REF!</f>
        <v>#REF!</v>
      </c>
      <c r="D46" s="113"/>
      <c r="E46" s="113"/>
      <c r="F46" s="113"/>
      <c r="G46" s="113"/>
      <c r="H46" s="114"/>
      <c r="I46" s="114"/>
    </row>
    <row r="47" spans="2:9" ht="23.25">
      <c r="B47" s="112" t="str">
        <f>+B16</f>
        <v>บัญชีเลขที่</v>
      </c>
      <c r="C47" s="113" t="str">
        <f>+'10.ชื่อโคงการ ชื่อบัญฃี เลขที่'!C23</f>
        <v>020059919328</v>
      </c>
      <c r="D47" s="113"/>
      <c r="E47" s="113"/>
      <c r="F47" s="113"/>
      <c r="G47" s="113"/>
      <c r="H47" s="114"/>
      <c r="I47" s="114"/>
    </row>
    <row r="48" spans="2:9" ht="23.25">
      <c r="B48" s="115"/>
      <c r="C48" s="116"/>
      <c r="D48" s="116"/>
      <c r="E48" s="116"/>
      <c r="F48" s="116"/>
      <c r="G48" s="116"/>
      <c r="H48" s="117"/>
      <c r="I48" s="117"/>
    </row>
    <row r="49" spans="2:9" ht="23.25">
      <c r="B49" s="112"/>
      <c r="C49" s="113"/>
      <c r="D49" s="29"/>
      <c r="E49" s="113" t="s">
        <v>119</v>
      </c>
      <c r="F49" s="543" t="s">
        <v>30</v>
      </c>
      <c r="G49" s="543"/>
      <c r="H49" s="543"/>
      <c r="I49" s="132" t="e">
        <f>SUM(I45:I48)</f>
        <v>#REF!</v>
      </c>
    </row>
    <row r="50" spans="2:9" ht="23.25">
      <c r="B50" s="112"/>
      <c r="C50" s="113"/>
      <c r="D50" s="113"/>
      <c r="E50" s="113"/>
      <c r="F50" s="532" t="s">
        <v>322</v>
      </c>
      <c r="G50" s="532"/>
      <c r="H50" s="532"/>
      <c r="I50" s="114"/>
    </row>
    <row r="51" spans="2:9" ht="23.25">
      <c r="B51" s="112"/>
      <c r="C51" s="29"/>
      <c r="D51" s="113"/>
      <c r="E51" s="113"/>
      <c r="F51" s="113"/>
      <c r="G51" s="113"/>
      <c r="H51" s="113"/>
      <c r="I51" s="114"/>
    </row>
    <row r="52" spans="2:9" ht="23.25">
      <c r="B52" s="112" t="s">
        <v>321</v>
      </c>
      <c r="C52" s="29"/>
      <c r="D52" s="29"/>
      <c r="E52" s="29"/>
      <c r="F52" s="113" t="s">
        <v>323</v>
      </c>
      <c r="G52" s="29"/>
      <c r="H52" s="29"/>
      <c r="I52" s="38"/>
    </row>
    <row r="53" spans="2:9" ht="23.25">
      <c r="B53" s="112"/>
      <c r="C53" s="113" t="e">
        <f>+#REF!</f>
        <v>#REF!</v>
      </c>
      <c r="D53" s="29"/>
      <c r="E53" s="113"/>
      <c r="F53" s="113"/>
      <c r="G53" s="113" t="e">
        <f>+#REF!</f>
        <v>#REF!</v>
      </c>
      <c r="H53" s="113"/>
      <c r="I53" s="38"/>
    </row>
    <row r="54" spans="2:9" ht="23.25">
      <c r="B54" s="112"/>
      <c r="C54" s="113"/>
      <c r="D54" s="29"/>
      <c r="E54" s="29"/>
      <c r="F54" s="29"/>
      <c r="G54" s="29"/>
      <c r="H54" s="29"/>
      <c r="I54" s="38"/>
    </row>
    <row r="55" spans="2:9" ht="23.25">
      <c r="B55" s="112"/>
      <c r="C55" s="113"/>
      <c r="D55" s="119"/>
      <c r="E55" s="119"/>
      <c r="F55" s="119"/>
      <c r="G55" s="119"/>
      <c r="H55" s="119"/>
      <c r="I55" s="38"/>
    </row>
    <row r="56" spans="2:9" ht="23.25">
      <c r="B56" s="112" t="s">
        <v>321</v>
      </c>
      <c r="C56" s="113"/>
      <c r="D56" s="119"/>
      <c r="E56" s="119"/>
      <c r="F56" s="113" t="s">
        <v>323</v>
      </c>
      <c r="G56" s="29"/>
      <c r="H56" s="29"/>
      <c r="I56" s="38"/>
    </row>
    <row r="57" spans="2:9" ht="23.25">
      <c r="B57" s="112"/>
      <c r="C57" s="113" t="e">
        <f>+#REF!</f>
        <v>#REF!</v>
      </c>
      <c r="D57" s="119"/>
      <c r="E57" s="119"/>
      <c r="F57" s="113"/>
      <c r="G57" s="113" t="e">
        <f>+#REF!</f>
        <v>#REF!</v>
      </c>
      <c r="H57" s="113"/>
      <c r="I57" s="38"/>
    </row>
    <row r="58" spans="2:9" ht="23.25">
      <c r="B58" s="112"/>
      <c r="C58" s="113"/>
      <c r="D58" s="113"/>
      <c r="E58" s="113"/>
      <c r="F58" s="113"/>
      <c r="G58" s="113"/>
      <c r="H58" s="113"/>
      <c r="I58" s="38"/>
    </row>
    <row r="59" spans="2:9" ht="23.25">
      <c r="B59" s="112"/>
      <c r="C59" s="113"/>
      <c r="D59" s="29" t="s">
        <v>324</v>
      </c>
      <c r="E59" s="29"/>
      <c r="F59" s="29"/>
      <c r="G59" s="52" t="s">
        <v>120</v>
      </c>
      <c r="H59" s="29"/>
      <c r="I59" s="38"/>
    </row>
    <row r="60" spans="2:9" ht="23.25">
      <c r="B60" s="112"/>
      <c r="C60" s="113"/>
      <c r="D60" s="29"/>
      <c r="E60" s="14" t="s">
        <v>8</v>
      </c>
      <c r="F60" s="29"/>
      <c r="G60" s="29"/>
      <c r="H60" s="29"/>
      <c r="I60" s="127"/>
    </row>
    <row r="61" spans="2:9" ht="23.25">
      <c r="B61" s="112"/>
      <c r="C61" s="113"/>
      <c r="D61" s="14" t="s">
        <v>10</v>
      </c>
      <c r="E61" s="29"/>
      <c r="F61" s="29"/>
      <c r="G61" s="29"/>
      <c r="H61" s="29"/>
      <c r="I61" s="127"/>
    </row>
    <row r="62" spans="2:9" ht="23.25">
      <c r="B62" s="115"/>
      <c r="C62" s="116"/>
      <c r="D62" s="128" t="s">
        <v>1</v>
      </c>
      <c r="E62" s="40">
        <f>+F35</f>
        <v>21</v>
      </c>
      <c r="F62" s="55" t="s">
        <v>11</v>
      </c>
      <c r="G62" s="55"/>
      <c r="H62" s="55"/>
      <c r="I62" s="129"/>
    </row>
    <row r="63" spans="2:9" ht="23.25">
      <c r="B63" s="111"/>
      <c r="C63" s="121"/>
      <c r="D63" s="121"/>
      <c r="E63" s="539"/>
      <c r="F63" s="539"/>
      <c r="G63" s="539"/>
      <c r="H63" s="539"/>
      <c r="I63" s="540"/>
    </row>
    <row r="64" spans="2:9" ht="23.25">
      <c r="B64" s="112"/>
      <c r="C64" s="122"/>
      <c r="D64" s="122"/>
      <c r="E64" s="118" t="s">
        <v>115</v>
      </c>
      <c r="F64" s="118"/>
      <c r="G64" s="29"/>
      <c r="H64" s="118"/>
      <c r="I64" s="123"/>
    </row>
    <row r="65" spans="2:9" ht="23.25">
      <c r="B65" s="112"/>
      <c r="C65" s="122"/>
      <c r="D65" s="122"/>
      <c r="E65" s="122" t="s">
        <v>116</v>
      </c>
      <c r="F65" s="122"/>
      <c r="G65" s="122"/>
      <c r="H65" s="122"/>
      <c r="I65" s="124"/>
    </row>
    <row r="66" spans="2:9" ht="23.25">
      <c r="B66" s="112"/>
      <c r="C66" s="113"/>
      <c r="D66" s="113"/>
      <c r="E66" s="52" t="s">
        <v>1</v>
      </c>
      <c r="F66" s="60">
        <f>+E62</f>
        <v>21</v>
      </c>
      <c r="G66" s="52" t="s">
        <v>11</v>
      </c>
      <c r="H66" s="52"/>
      <c r="I66" s="38"/>
    </row>
    <row r="67" spans="2:9" ht="23.25">
      <c r="B67" s="112"/>
      <c r="C67" s="113"/>
      <c r="D67" s="113"/>
      <c r="E67" s="113"/>
      <c r="F67" s="113"/>
      <c r="G67" s="113"/>
      <c r="H67" s="113"/>
      <c r="I67" s="114"/>
    </row>
    <row r="68" spans="2:9" ht="23.25">
      <c r="B68" s="112"/>
      <c r="C68" s="113" t="s">
        <v>314</v>
      </c>
      <c r="D68" s="113" t="e">
        <f>+#REF!</f>
        <v>#REF!</v>
      </c>
      <c r="E68" s="113"/>
      <c r="F68" s="113"/>
      <c r="G68" s="113" t="s">
        <v>315</v>
      </c>
      <c r="H68" s="113"/>
      <c r="I68" s="38"/>
    </row>
    <row r="69" spans="2:9" ht="23.25">
      <c r="B69" s="112" t="s">
        <v>316</v>
      </c>
      <c r="C69" s="113" t="s">
        <v>326</v>
      </c>
      <c r="D69" s="29"/>
      <c r="E69" s="113"/>
      <c r="F69" s="113" t="s">
        <v>317</v>
      </c>
      <c r="G69" s="29"/>
      <c r="H69" s="113"/>
      <c r="I69" s="38"/>
    </row>
    <row r="70" spans="2:9" ht="23.25">
      <c r="B70" s="112" t="s">
        <v>318</v>
      </c>
      <c r="C70" s="113"/>
      <c r="D70" s="29"/>
      <c r="E70" s="113"/>
      <c r="F70" s="29"/>
      <c r="G70" s="113"/>
      <c r="H70" s="113"/>
      <c r="I70" s="38"/>
    </row>
    <row r="71" spans="2:9" ht="23.25">
      <c r="B71" s="112" t="s">
        <v>325</v>
      </c>
      <c r="C71" s="113"/>
      <c r="D71" s="113"/>
      <c r="E71" s="29"/>
      <c r="F71" s="113"/>
      <c r="G71" s="113"/>
      <c r="H71" s="113"/>
      <c r="I71" s="114"/>
    </row>
    <row r="72" spans="2:9" ht="23.25">
      <c r="B72" s="39" t="s">
        <v>153</v>
      </c>
      <c r="C72" s="113"/>
      <c r="D72" s="113" t="s">
        <v>154</v>
      </c>
      <c r="E72" s="113"/>
      <c r="F72" s="113"/>
      <c r="G72" s="113"/>
      <c r="H72" s="113"/>
      <c r="I72" s="114"/>
    </row>
    <row r="73" spans="2:9" ht="23.25">
      <c r="B73" s="112" t="s">
        <v>117</v>
      </c>
      <c r="C73" s="113"/>
      <c r="D73" s="113"/>
      <c r="E73" s="113"/>
      <c r="F73" s="113"/>
      <c r="G73" s="113"/>
      <c r="H73" s="113"/>
      <c r="I73" s="114"/>
    </row>
    <row r="74" spans="2:9" ht="23.25">
      <c r="B74" s="524" t="s">
        <v>118</v>
      </c>
      <c r="C74" s="525"/>
      <c r="D74" s="525"/>
      <c r="E74" s="525"/>
      <c r="F74" s="525"/>
      <c r="G74" s="525"/>
      <c r="H74" s="526"/>
      <c r="I74" s="125" t="s">
        <v>119</v>
      </c>
    </row>
    <row r="75" spans="2:9" ht="23.25">
      <c r="B75" s="111"/>
      <c r="C75" s="130"/>
      <c r="D75" s="130"/>
      <c r="E75" s="130"/>
      <c r="F75" s="130"/>
      <c r="G75" s="130"/>
      <c r="H75" s="131"/>
      <c r="I75" s="114"/>
    </row>
    <row r="76" spans="2:9" ht="23.25">
      <c r="B76" s="120" t="s">
        <v>65</v>
      </c>
      <c r="C76" s="113" t="e">
        <f>+#REF!</f>
        <v>#REF!</v>
      </c>
      <c r="D76" s="113"/>
      <c r="E76" s="113"/>
      <c r="F76" s="113"/>
      <c r="G76"/>
      <c r="H76"/>
      <c r="I76" s="133" t="e">
        <f>+#REF!</f>
        <v>#REF!</v>
      </c>
    </row>
    <row r="77" spans="2:9" ht="23.25">
      <c r="B77" s="112" t="s">
        <v>319</v>
      </c>
      <c r="C77" s="113" t="e">
        <f>+#REF!</f>
        <v>#REF!</v>
      </c>
      <c r="D77" s="113"/>
      <c r="E77" s="113"/>
      <c r="F77" s="113"/>
      <c r="G77" s="113"/>
      <c r="H77" s="114"/>
      <c r="I77" s="114"/>
    </row>
    <row r="78" spans="2:9" ht="23.25">
      <c r="B78" s="112" t="str">
        <f>+B47</f>
        <v>บัญชีเลขที่</v>
      </c>
      <c r="C78" s="113" t="str">
        <f>+'10.ชื่อโคงการ ชื่อบัญฃี เลขที่'!C32</f>
        <v>020059094374</v>
      </c>
      <c r="D78" s="113"/>
      <c r="E78" s="113"/>
      <c r="F78" s="113"/>
      <c r="G78" s="113"/>
      <c r="H78" s="114"/>
      <c r="I78" s="114"/>
    </row>
    <row r="79" spans="2:9" ht="23.25">
      <c r="B79" s="115"/>
      <c r="C79" s="116"/>
      <c r="D79" s="116"/>
      <c r="E79" s="116"/>
      <c r="F79" s="116"/>
      <c r="G79" s="116"/>
      <c r="H79" s="117"/>
      <c r="I79" s="117"/>
    </row>
    <row r="80" spans="2:9" ht="23.25">
      <c r="B80" s="112"/>
      <c r="C80" s="113"/>
      <c r="D80" s="29"/>
      <c r="E80" s="113" t="s">
        <v>119</v>
      </c>
      <c r="F80" s="543" t="s">
        <v>328</v>
      </c>
      <c r="G80" s="543"/>
      <c r="H80" s="543"/>
      <c r="I80" s="132" t="e">
        <f>SUM(I76:I79)</f>
        <v>#REF!</v>
      </c>
    </row>
    <row r="81" spans="2:9" ht="23.25">
      <c r="B81" s="112"/>
      <c r="C81" s="113"/>
      <c r="D81" s="113"/>
      <c r="E81" s="113"/>
      <c r="F81" s="532" t="s">
        <v>322</v>
      </c>
      <c r="G81" s="532"/>
      <c r="H81" s="532"/>
      <c r="I81" s="114"/>
    </row>
    <row r="82" spans="2:9" ht="23.25">
      <c r="B82" s="112"/>
      <c r="C82" s="29"/>
      <c r="D82" s="113"/>
      <c r="E82" s="113"/>
      <c r="F82" s="113"/>
      <c r="G82" s="113"/>
      <c r="H82" s="113"/>
      <c r="I82" s="114"/>
    </row>
    <row r="83" spans="2:9" ht="23.25">
      <c r="B83" s="112" t="s">
        <v>321</v>
      </c>
      <c r="C83" s="29"/>
      <c r="D83" s="29"/>
      <c r="E83" s="29"/>
      <c r="F83" s="113" t="s">
        <v>323</v>
      </c>
      <c r="G83" s="29"/>
      <c r="H83" s="29"/>
      <c r="I83" s="38"/>
    </row>
    <row r="84" spans="2:9" ht="23.25">
      <c r="B84" s="112"/>
      <c r="C84" s="113" t="e">
        <f>+#REF!</f>
        <v>#REF!</v>
      </c>
      <c r="D84" s="29"/>
      <c r="E84" s="113"/>
      <c r="F84" s="113"/>
      <c r="G84" s="113" t="e">
        <f>+#REF!</f>
        <v>#REF!</v>
      </c>
      <c r="H84" s="113"/>
      <c r="I84" s="38"/>
    </row>
    <row r="85" spans="2:9" ht="23.25">
      <c r="B85" s="112"/>
      <c r="C85" s="113"/>
      <c r="D85" s="29"/>
      <c r="E85" s="29"/>
      <c r="F85" s="29"/>
      <c r="G85" s="29"/>
      <c r="H85" s="29"/>
      <c r="I85" s="38"/>
    </row>
    <row r="86" spans="2:9" ht="23.25">
      <c r="B86" s="112"/>
      <c r="C86" s="113"/>
      <c r="D86" s="119"/>
      <c r="E86" s="119"/>
      <c r="F86" s="119"/>
      <c r="G86" s="119"/>
      <c r="H86" s="119"/>
      <c r="I86" s="38"/>
    </row>
    <row r="87" spans="2:9" ht="23.25">
      <c r="B87" s="112" t="s">
        <v>321</v>
      </c>
      <c r="C87" s="113"/>
      <c r="D87" s="119"/>
      <c r="E87" s="119"/>
      <c r="F87" s="113" t="s">
        <v>323</v>
      </c>
      <c r="G87" s="29"/>
      <c r="H87" s="29"/>
      <c r="I87" s="38"/>
    </row>
    <row r="88" spans="2:9" ht="23.25">
      <c r="B88" s="112"/>
      <c r="C88" s="113" t="e">
        <f>+#REF!</f>
        <v>#REF!</v>
      </c>
      <c r="D88" s="119"/>
      <c r="E88" s="119"/>
      <c r="F88" s="113"/>
      <c r="G88" s="113"/>
      <c r="H88" s="113"/>
      <c r="I88" s="38"/>
    </row>
    <row r="89" spans="2:9" ht="23.25">
      <c r="B89" s="112"/>
      <c r="C89" s="113"/>
      <c r="D89" s="113"/>
      <c r="E89" s="113"/>
      <c r="F89" s="113"/>
      <c r="G89" s="113"/>
      <c r="H89" s="113"/>
      <c r="I89" s="38"/>
    </row>
    <row r="90" spans="2:9" ht="23.25">
      <c r="B90" s="112"/>
      <c r="C90" s="113"/>
      <c r="D90" s="29" t="s">
        <v>324</v>
      </c>
      <c r="E90" s="29"/>
      <c r="F90" s="29"/>
      <c r="G90" s="52" t="s">
        <v>120</v>
      </c>
      <c r="H90" s="29"/>
      <c r="I90" s="38"/>
    </row>
    <row r="91" spans="2:9" ht="23.25">
      <c r="B91" s="112"/>
      <c r="C91" s="113"/>
      <c r="D91" s="29"/>
      <c r="E91" s="14" t="s">
        <v>8</v>
      </c>
      <c r="F91" s="29"/>
      <c r="G91" s="29"/>
      <c r="H91" s="29"/>
      <c r="I91" s="127"/>
    </row>
    <row r="92" spans="2:9" ht="23.25">
      <c r="B92" s="112"/>
      <c r="C92" s="113"/>
      <c r="D92" s="14" t="s">
        <v>10</v>
      </c>
      <c r="E92" s="29"/>
      <c r="F92" s="29"/>
      <c r="G92" s="29"/>
      <c r="H92" s="29"/>
      <c r="I92" s="127"/>
    </row>
    <row r="93" spans="2:9" ht="23.25">
      <c r="B93" s="115"/>
      <c r="C93" s="116"/>
      <c r="D93" s="128" t="s">
        <v>1</v>
      </c>
      <c r="E93" s="40">
        <f>+E62</f>
        <v>21</v>
      </c>
      <c r="F93" s="55" t="s">
        <v>11</v>
      </c>
      <c r="G93" s="55"/>
      <c r="H93" s="55"/>
      <c r="I93" s="129"/>
    </row>
    <row r="94" spans="2:9" ht="23.25">
      <c r="B94" s="111"/>
      <c r="C94" s="121"/>
      <c r="D94" s="121"/>
      <c r="E94" s="539"/>
      <c r="F94" s="539"/>
      <c r="G94" s="539"/>
      <c r="H94" s="539"/>
      <c r="I94" s="540"/>
    </row>
    <row r="95" spans="2:9" ht="23.25">
      <c r="B95" s="112"/>
      <c r="C95" s="122"/>
      <c r="D95" s="122"/>
      <c r="E95" s="118" t="s">
        <v>115</v>
      </c>
      <c r="F95" s="118"/>
      <c r="G95" s="29"/>
      <c r="H95" s="118"/>
      <c r="I95" s="123"/>
    </row>
    <row r="96" spans="2:9" ht="23.25">
      <c r="B96" s="112"/>
      <c r="C96" s="122"/>
      <c r="D96" s="122"/>
      <c r="E96" s="122" t="s">
        <v>116</v>
      </c>
      <c r="F96" s="122"/>
      <c r="G96" s="122"/>
      <c r="H96" s="122"/>
      <c r="I96" s="124"/>
    </row>
    <row r="97" spans="2:9" ht="23.25">
      <c r="B97" s="112"/>
      <c r="C97" s="113"/>
      <c r="D97" s="113"/>
      <c r="E97" s="52" t="s">
        <v>1</v>
      </c>
      <c r="F97" s="60">
        <f>+E93</f>
        <v>21</v>
      </c>
      <c r="G97" s="52" t="s">
        <v>11</v>
      </c>
      <c r="H97" s="52"/>
      <c r="I97" s="38"/>
    </row>
    <row r="98" spans="2:9" ht="23.25">
      <c r="B98" s="112"/>
      <c r="C98" s="113"/>
      <c r="D98" s="113"/>
      <c r="E98" s="113"/>
      <c r="F98" s="113"/>
      <c r="G98" s="113"/>
      <c r="H98" s="113"/>
      <c r="I98" s="114"/>
    </row>
    <row r="99" spans="2:9" ht="23.25">
      <c r="B99" s="112"/>
      <c r="C99" s="113" t="s">
        <v>314</v>
      </c>
      <c r="D99" s="113" t="e">
        <f>+#REF!</f>
        <v>#REF!</v>
      </c>
      <c r="E99" s="113"/>
      <c r="F99" s="113"/>
      <c r="G99" s="113" t="s">
        <v>315</v>
      </c>
      <c r="H99" s="113"/>
      <c r="I99" s="38"/>
    </row>
    <row r="100" spans="2:9" ht="23.25">
      <c r="B100" s="112" t="s">
        <v>316</v>
      </c>
      <c r="C100" s="113" t="s">
        <v>326</v>
      </c>
      <c r="D100" s="29"/>
      <c r="E100" s="113"/>
      <c r="F100" s="113" t="s">
        <v>317</v>
      </c>
      <c r="G100" s="29"/>
      <c r="H100" s="113"/>
      <c r="I100" s="38"/>
    </row>
    <row r="101" spans="2:9" ht="23.25">
      <c r="B101" s="112" t="s">
        <v>318</v>
      </c>
      <c r="C101" s="113"/>
      <c r="D101" s="29"/>
      <c r="E101" s="113"/>
      <c r="F101" s="29"/>
      <c r="G101" s="113"/>
      <c r="H101" s="113"/>
      <c r="I101" s="38"/>
    </row>
    <row r="102" spans="2:9" ht="23.25">
      <c r="B102" s="112" t="s">
        <v>325</v>
      </c>
      <c r="C102" s="113"/>
      <c r="D102" s="113"/>
      <c r="E102" s="29"/>
      <c r="F102" s="113"/>
      <c r="G102" s="113"/>
      <c r="H102" s="113"/>
      <c r="I102" s="114"/>
    </row>
    <row r="103" spans="2:9" ht="23.25">
      <c r="B103" s="39" t="s">
        <v>153</v>
      </c>
      <c r="C103" s="113"/>
      <c r="D103" s="113" t="s">
        <v>154</v>
      </c>
      <c r="E103" s="113"/>
      <c r="F103" s="113"/>
      <c r="G103" s="113"/>
      <c r="H103" s="113"/>
      <c r="I103" s="114"/>
    </row>
    <row r="104" spans="2:9" ht="23.25">
      <c r="B104" s="112" t="s">
        <v>117</v>
      </c>
      <c r="C104" s="113"/>
      <c r="D104" s="113"/>
      <c r="E104" s="113"/>
      <c r="F104" s="113"/>
      <c r="G104" s="113"/>
      <c r="H104" s="113"/>
      <c r="I104" s="114"/>
    </row>
    <row r="105" spans="2:9" ht="23.25">
      <c r="B105" s="524" t="s">
        <v>118</v>
      </c>
      <c r="C105" s="525"/>
      <c r="D105" s="525"/>
      <c r="E105" s="525"/>
      <c r="F105" s="525"/>
      <c r="G105" s="525"/>
      <c r="H105" s="526"/>
      <c r="I105" s="125" t="s">
        <v>119</v>
      </c>
    </row>
    <row r="106" spans="2:9" ht="23.25">
      <c r="B106" s="111"/>
      <c r="C106" s="130"/>
      <c r="D106" s="130"/>
      <c r="E106" s="130"/>
      <c r="F106" s="130"/>
      <c r="G106" s="130"/>
      <c r="H106" s="131"/>
      <c r="I106" s="114"/>
    </row>
    <row r="107" spans="2:9" ht="23.25">
      <c r="B107" s="120" t="s">
        <v>65</v>
      </c>
      <c r="C107" s="113" t="e">
        <f>+#REF!</f>
        <v>#REF!</v>
      </c>
      <c r="D107" s="113"/>
      <c r="E107" s="113"/>
      <c r="F107" s="113"/>
      <c r="G107"/>
      <c r="H107"/>
      <c r="I107" s="133" t="e">
        <f>+I45</f>
        <v>#REF!</v>
      </c>
    </row>
    <row r="108" spans="2:9" ht="23.25">
      <c r="B108" s="112" t="s">
        <v>319</v>
      </c>
      <c r="C108" s="113" t="e">
        <f>+#REF!</f>
        <v>#REF!</v>
      </c>
      <c r="D108" s="113"/>
      <c r="E108" s="113"/>
      <c r="F108" s="113"/>
      <c r="G108" s="113"/>
      <c r="H108" s="114"/>
      <c r="I108" s="114"/>
    </row>
    <row r="109" spans="2:9" ht="23.25">
      <c r="B109" s="112" t="str">
        <f>+B78</f>
        <v>บัญชีเลขที่</v>
      </c>
      <c r="C109" s="113" t="str">
        <f>+'10.ชื่อโคงการ ชื่อบัญฃี เลขที่'!C40</f>
        <v>020058762091</v>
      </c>
      <c r="D109" s="113"/>
      <c r="E109" s="113"/>
      <c r="F109" s="113"/>
      <c r="G109" s="113"/>
      <c r="H109" s="114"/>
      <c r="I109" s="114"/>
    </row>
    <row r="110" spans="2:9" ht="23.25">
      <c r="B110" s="115"/>
      <c r="C110" s="116"/>
      <c r="D110" s="116"/>
      <c r="E110" s="116"/>
      <c r="F110" s="116"/>
      <c r="G110" s="116"/>
      <c r="H110" s="117"/>
      <c r="I110" s="117"/>
    </row>
    <row r="111" spans="2:9" ht="23.25">
      <c r="B111" s="112"/>
      <c r="C111" s="113"/>
      <c r="D111" s="29"/>
      <c r="E111" s="113" t="s">
        <v>119</v>
      </c>
      <c r="F111" s="543" t="s">
        <v>30</v>
      </c>
      <c r="G111" s="543"/>
      <c r="H111" s="543"/>
      <c r="I111" s="132" t="e">
        <f>SUM(I107:I110)</f>
        <v>#REF!</v>
      </c>
    </row>
    <row r="112" spans="2:9" ht="23.25">
      <c r="B112" s="112"/>
      <c r="C112" s="113"/>
      <c r="D112" s="113"/>
      <c r="E112" s="113"/>
      <c r="F112" s="532" t="s">
        <v>322</v>
      </c>
      <c r="G112" s="532"/>
      <c r="H112" s="532"/>
      <c r="I112" s="114"/>
    </row>
    <row r="113" spans="2:9" ht="23.25">
      <c r="B113" s="112"/>
      <c r="C113" s="29"/>
      <c r="D113" s="113"/>
      <c r="E113" s="113"/>
      <c r="F113" s="113"/>
      <c r="G113" s="113"/>
      <c r="H113" s="113"/>
      <c r="I113" s="114"/>
    </row>
    <row r="114" spans="2:9" ht="23.25">
      <c r="B114" s="112" t="s">
        <v>321</v>
      </c>
      <c r="C114" s="29"/>
      <c r="D114" s="29"/>
      <c r="E114" s="29"/>
      <c r="F114" s="113" t="s">
        <v>323</v>
      </c>
      <c r="G114" s="29"/>
      <c r="H114" s="29"/>
      <c r="I114" s="38"/>
    </row>
    <row r="115" spans="2:9" ht="23.25">
      <c r="B115" s="112"/>
      <c r="C115" s="113" t="e">
        <f>+#REF!</f>
        <v>#REF!</v>
      </c>
      <c r="D115" s="29"/>
      <c r="E115" s="113"/>
      <c r="F115" s="113"/>
      <c r="G115" s="113" t="e">
        <f>+#REF!</f>
        <v>#REF!</v>
      </c>
      <c r="H115" s="113"/>
      <c r="I115" s="38"/>
    </row>
    <row r="116" spans="2:9" ht="23.25">
      <c r="B116" s="112"/>
      <c r="C116" s="113"/>
      <c r="D116" s="29"/>
      <c r="E116" s="29"/>
      <c r="F116" s="29"/>
      <c r="G116" s="29"/>
      <c r="H116" s="29"/>
      <c r="I116" s="38"/>
    </row>
    <row r="117" spans="2:9" ht="23.25">
      <c r="B117" s="112"/>
      <c r="C117" s="113"/>
      <c r="D117" s="119"/>
      <c r="E117" s="119"/>
      <c r="F117" s="119"/>
      <c r="G117" s="119"/>
      <c r="H117" s="119"/>
      <c r="I117" s="38"/>
    </row>
    <row r="118" spans="2:9" ht="23.25">
      <c r="B118" s="112" t="s">
        <v>321</v>
      </c>
      <c r="C118" s="113"/>
      <c r="D118" s="119"/>
      <c r="E118" s="119"/>
      <c r="F118" s="113" t="s">
        <v>323</v>
      </c>
      <c r="G118" s="29"/>
      <c r="H118" s="29"/>
      <c r="I118" s="38"/>
    </row>
    <row r="119" spans="2:9" ht="23.25">
      <c r="B119" s="112"/>
      <c r="C119" s="113" t="e">
        <f>+#REF!</f>
        <v>#REF!</v>
      </c>
      <c r="D119" s="119"/>
      <c r="E119" s="119"/>
      <c r="F119" s="113"/>
      <c r="G119" s="113"/>
      <c r="H119" s="113"/>
      <c r="I119" s="38"/>
    </row>
    <row r="120" spans="2:9" ht="23.25">
      <c r="B120" s="112"/>
      <c r="C120" s="113"/>
      <c r="D120" s="113"/>
      <c r="E120" s="113"/>
      <c r="F120" s="113"/>
      <c r="G120" s="113"/>
      <c r="H120" s="113"/>
      <c r="I120" s="38"/>
    </row>
    <row r="121" spans="2:9" ht="23.25">
      <c r="B121" s="112"/>
      <c r="C121" s="113"/>
      <c r="D121" s="29" t="s">
        <v>324</v>
      </c>
      <c r="E121" s="29"/>
      <c r="F121" s="29"/>
      <c r="G121" s="52" t="s">
        <v>120</v>
      </c>
      <c r="H121" s="29"/>
      <c r="I121" s="38"/>
    </row>
    <row r="122" spans="2:9" ht="23.25">
      <c r="B122" s="112"/>
      <c r="C122" s="113"/>
      <c r="D122" s="29"/>
      <c r="E122" s="14" t="s">
        <v>8</v>
      </c>
      <c r="F122" s="29"/>
      <c r="G122" s="29"/>
      <c r="H122" s="29"/>
      <c r="I122" s="127"/>
    </row>
    <row r="123" spans="2:9" ht="23.25">
      <c r="B123" s="112"/>
      <c r="C123" s="113"/>
      <c r="D123" s="14" t="s">
        <v>10</v>
      </c>
      <c r="E123" s="29"/>
      <c r="F123" s="29"/>
      <c r="G123" s="29"/>
      <c r="H123" s="29"/>
      <c r="I123" s="127"/>
    </row>
    <row r="124" spans="2:9" ht="23.25">
      <c r="B124" s="115"/>
      <c r="C124" s="116"/>
      <c r="D124" s="128" t="s">
        <v>1</v>
      </c>
      <c r="E124" s="40">
        <f>+F97</f>
        <v>21</v>
      </c>
      <c r="F124" s="55" t="s">
        <v>11</v>
      </c>
      <c r="G124" s="55"/>
      <c r="H124" s="55"/>
      <c r="I124" s="129"/>
    </row>
    <row r="125" spans="2:9" ht="23.25">
      <c r="B125" s="111"/>
      <c r="C125" s="121"/>
      <c r="D125" s="121"/>
      <c r="E125" s="539"/>
      <c r="F125" s="539"/>
      <c r="G125" s="539"/>
      <c r="H125" s="539"/>
      <c r="I125" s="540"/>
    </row>
    <row r="126" spans="2:9" ht="23.25">
      <c r="B126" s="112"/>
      <c r="C126" s="122"/>
      <c r="D126" s="122"/>
      <c r="E126" s="118" t="s">
        <v>115</v>
      </c>
      <c r="F126" s="118"/>
      <c r="G126" s="29"/>
      <c r="H126" s="118"/>
      <c r="I126" s="123"/>
    </row>
    <row r="127" spans="2:9" ht="23.25">
      <c r="B127" s="112"/>
      <c r="C127" s="122"/>
      <c r="D127" s="122"/>
      <c r="E127" s="122" t="s">
        <v>116</v>
      </c>
      <c r="F127" s="122"/>
      <c r="G127" s="122"/>
      <c r="H127" s="122"/>
      <c r="I127" s="124"/>
    </row>
    <row r="128" spans="2:9" ht="23.25">
      <c r="B128" s="112"/>
      <c r="C128" s="113"/>
      <c r="D128" s="113"/>
      <c r="E128" s="52" t="s">
        <v>1</v>
      </c>
      <c r="F128" s="60">
        <f>+E124</f>
        <v>21</v>
      </c>
      <c r="G128" s="52" t="s">
        <v>11</v>
      </c>
      <c r="H128" s="52"/>
      <c r="I128" s="38"/>
    </row>
    <row r="129" spans="2:9" ht="23.25">
      <c r="B129" s="112"/>
      <c r="C129" s="113"/>
      <c r="D129" s="113"/>
      <c r="E129" s="113"/>
      <c r="F129" s="113"/>
      <c r="G129" s="113"/>
      <c r="H129" s="113"/>
      <c r="I129" s="114"/>
    </row>
    <row r="130" spans="2:9" ht="23.25">
      <c r="B130" s="112"/>
      <c r="C130" s="113" t="s">
        <v>314</v>
      </c>
      <c r="D130" s="113" t="e">
        <f>+#REF!</f>
        <v>#REF!</v>
      </c>
      <c r="E130" s="113"/>
      <c r="F130" s="113"/>
      <c r="G130" s="113" t="s">
        <v>315</v>
      </c>
      <c r="H130" s="113"/>
      <c r="I130" s="38"/>
    </row>
    <row r="131" spans="2:9" ht="23.25">
      <c r="B131" s="112" t="s">
        <v>316</v>
      </c>
      <c r="C131" s="113" t="s">
        <v>326</v>
      </c>
      <c r="D131" s="29"/>
      <c r="E131" s="113"/>
      <c r="F131" s="113" t="s">
        <v>317</v>
      </c>
      <c r="G131" s="29"/>
      <c r="H131" s="113"/>
      <c r="I131" s="38"/>
    </row>
    <row r="132" spans="2:9" ht="23.25">
      <c r="B132" s="112" t="s">
        <v>318</v>
      </c>
      <c r="C132" s="113"/>
      <c r="D132" s="29"/>
      <c r="E132" s="113"/>
      <c r="F132" s="29"/>
      <c r="G132" s="113"/>
      <c r="H132" s="113"/>
      <c r="I132" s="38"/>
    </row>
    <row r="133" spans="2:9" ht="23.25">
      <c r="B133" s="112" t="s">
        <v>325</v>
      </c>
      <c r="C133" s="113"/>
      <c r="D133" s="113"/>
      <c r="E133" s="29"/>
      <c r="F133" s="113"/>
      <c r="G133" s="113"/>
      <c r="H133" s="113"/>
      <c r="I133" s="114"/>
    </row>
    <row r="134" spans="2:9" ht="23.25">
      <c r="B134" s="39" t="s">
        <v>153</v>
      </c>
      <c r="C134" s="113"/>
      <c r="D134" s="113" t="s">
        <v>154</v>
      </c>
      <c r="E134" s="113"/>
      <c r="F134" s="113"/>
      <c r="G134" s="113"/>
      <c r="H134" s="113"/>
      <c r="I134" s="114"/>
    </row>
    <row r="135" spans="2:9" ht="23.25">
      <c r="B135" s="112" t="s">
        <v>117</v>
      </c>
      <c r="C135" s="113"/>
      <c r="D135" s="113"/>
      <c r="E135" s="113"/>
      <c r="F135" s="113"/>
      <c r="G135" s="113"/>
      <c r="H135" s="113"/>
      <c r="I135" s="114"/>
    </row>
    <row r="136" spans="2:9" ht="23.25">
      <c r="B136" s="524" t="s">
        <v>118</v>
      </c>
      <c r="C136" s="525"/>
      <c r="D136" s="525"/>
      <c r="E136" s="525"/>
      <c r="F136" s="525"/>
      <c r="G136" s="525"/>
      <c r="H136" s="526"/>
      <c r="I136" s="125" t="s">
        <v>119</v>
      </c>
    </row>
    <row r="137" spans="2:9" ht="23.25">
      <c r="B137" s="111"/>
      <c r="C137" s="130"/>
      <c r="D137" s="130"/>
      <c r="E137" s="130"/>
      <c r="F137" s="130"/>
      <c r="G137" s="130"/>
      <c r="H137" s="131"/>
      <c r="I137" s="114"/>
    </row>
    <row r="138" spans="2:9" ht="23.25">
      <c r="B138" s="120" t="s">
        <v>65</v>
      </c>
      <c r="C138" s="113" t="e">
        <f>+#REF!</f>
        <v>#REF!</v>
      </c>
      <c r="D138" s="113"/>
      <c r="E138" s="113"/>
      <c r="F138" s="113"/>
      <c r="G138"/>
      <c r="H138"/>
      <c r="I138" s="133" t="e">
        <f>+#REF!</f>
        <v>#REF!</v>
      </c>
    </row>
    <row r="139" spans="2:9" ht="23.25">
      <c r="B139" s="112" t="s">
        <v>319</v>
      </c>
      <c r="C139" s="113" t="e">
        <f>+#REF!</f>
        <v>#REF!</v>
      </c>
      <c r="D139" s="113"/>
      <c r="E139" s="113"/>
      <c r="F139" s="113"/>
      <c r="G139" s="113"/>
      <c r="H139" s="114"/>
      <c r="I139" s="114"/>
    </row>
    <row r="140" spans="2:9" ht="23.25">
      <c r="B140" s="112" t="str">
        <f>+B109</f>
        <v>บัญชีเลขที่</v>
      </c>
      <c r="C140" s="113" t="str">
        <f>+'10.ชื่อโคงการ ชื่อบัญฃี เลขที่'!C48</f>
        <v>020060063183</v>
      </c>
      <c r="D140" s="113"/>
      <c r="E140" s="113"/>
      <c r="F140" s="113"/>
      <c r="G140" s="113"/>
      <c r="H140" s="114"/>
      <c r="I140" s="114"/>
    </row>
    <row r="141" spans="2:9" ht="23.25">
      <c r="B141" s="115"/>
      <c r="C141" s="116"/>
      <c r="D141" s="116"/>
      <c r="E141" s="116"/>
      <c r="F141" s="116"/>
      <c r="G141" s="116"/>
      <c r="H141" s="117"/>
      <c r="I141" s="117"/>
    </row>
    <row r="142" spans="2:9" ht="23.25">
      <c r="B142" s="112"/>
      <c r="C142" s="113"/>
      <c r="D142" s="29"/>
      <c r="E142" s="113" t="s">
        <v>119</v>
      </c>
      <c r="F142" s="543" t="s">
        <v>320</v>
      </c>
      <c r="G142" s="543"/>
      <c r="H142" s="543"/>
      <c r="I142" s="132" t="e">
        <f>SUM(I138:I141)</f>
        <v>#REF!</v>
      </c>
    </row>
    <row r="143" spans="2:9" ht="23.25">
      <c r="B143" s="112"/>
      <c r="C143" s="113"/>
      <c r="D143" s="113"/>
      <c r="E143" s="113"/>
      <c r="F143" s="532" t="s">
        <v>322</v>
      </c>
      <c r="G143" s="532"/>
      <c r="H143" s="532"/>
      <c r="I143" s="114"/>
    </row>
    <row r="144" spans="2:9" ht="23.25">
      <c r="B144" s="112"/>
      <c r="C144" s="29"/>
      <c r="D144" s="113"/>
      <c r="E144" s="113"/>
      <c r="F144" s="113"/>
      <c r="G144" s="113"/>
      <c r="H144" s="113"/>
      <c r="I144" s="114"/>
    </row>
    <row r="145" spans="2:9" ht="23.25">
      <c r="B145" s="112" t="s">
        <v>321</v>
      </c>
      <c r="C145" s="29"/>
      <c r="D145" s="29"/>
      <c r="E145" s="29"/>
      <c r="F145" s="113" t="s">
        <v>323</v>
      </c>
      <c r="G145" s="29"/>
      <c r="H145" s="29"/>
      <c r="I145" s="38"/>
    </row>
    <row r="146" spans="2:9" ht="23.25">
      <c r="B146" s="112"/>
      <c r="C146" s="113" t="e">
        <f>+#REF!</f>
        <v>#REF!</v>
      </c>
      <c r="D146" s="29"/>
      <c r="E146" s="113"/>
      <c r="F146" s="113"/>
      <c r="G146" s="113" t="e">
        <f>+#REF!</f>
        <v>#REF!</v>
      </c>
      <c r="H146" s="113"/>
      <c r="I146" s="38"/>
    </row>
    <row r="147" spans="2:9" ht="23.25">
      <c r="B147" s="112"/>
      <c r="C147" s="113"/>
      <c r="D147" s="29"/>
      <c r="E147" s="29"/>
      <c r="F147" s="29"/>
      <c r="G147" s="29"/>
      <c r="H147" s="29"/>
      <c r="I147" s="38"/>
    </row>
    <row r="148" spans="2:9" ht="23.25">
      <c r="B148" s="112"/>
      <c r="C148" s="113"/>
      <c r="D148" s="119"/>
      <c r="E148" s="119"/>
      <c r="F148" s="119"/>
      <c r="G148" s="119"/>
      <c r="H148" s="119"/>
      <c r="I148" s="38"/>
    </row>
    <row r="149" spans="2:9" ht="23.25">
      <c r="B149" s="112" t="s">
        <v>321</v>
      </c>
      <c r="C149" s="113"/>
      <c r="D149" s="119"/>
      <c r="E149" s="119"/>
      <c r="F149" s="113" t="s">
        <v>323</v>
      </c>
      <c r="G149" s="29"/>
      <c r="H149" s="29"/>
      <c r="I149" s="38"/>
    </row>
    <row r="150" spans="2:9" ht="23.25">
      <c r="B150" s="112"/>
      <c r="C150" s="113" t="e">
        <f>+#REF!</f>
        <v>#REF!</v>
      </c>
      <c r="D150" s="119"/>
      <c r="E150" s="119"/>
      <c r="F150" s="113"/>
      <c r="G150" s="113"/>
      <c r="H150" s="113"/>
      <c r="I150" s="38"/>
    </row>
    <row r="151" spans="2:9" ht="23.25">
      <c r="B151" s="112"/>
      <c r="C151" s="113"/>
      <c r="D151" s="113"/>
      <c r="E151" s="113"/>
      <c r="F151" s="113"/>
      <c r="G151" s="113"/>
      <c r="H151" s="113"/>
      <c r="I151" s="38"/>
    </row>
    <row r="152" spans="2:9" ht="23.25">
      <c r="B152" s="112"/>
      <c r="C152" s="113"/>
      <c r="D152" s="29" t="s">
        <v>324</v>
      </c>
      <c r="E152" s="29"/>
      <c r="F152" s="29"/>
      <c r="G152" s="52" t="s">
        <v>120</v>
      </c>
      <c r="H152" s="29"/>
      <c r="I152" s="38"/>
    </row>
    <row r="153" spans="2:9" ht="23.25">
      <c r="B153" s="112"/>
      <c r="C153" s="113"/>
      <c r="D153" s="29"/>
      <c r="E153" s="14" t="s">
        <v>8</v>
      </c>
      <c r="F153" s="29"/>
      <c r="G153" s="29"/>
      <c r="H153" s="29"/>
      <c r="I153" s="127"/>
    </row>
    <row r="154" spans="2:9" ht="23.25">
      <c r="B154" s="112"/>
      <c r="C154" s="113"/>
      <c r="D154" s="14" t="s">
        <v>10</v>
      </c>
      <c r="E154" s="29"/>
      <c r="F154" s="29"/>
      <c r="G154" s="29"/>
      <c r="H154" s="29"/>
      <c r="I154" s="127"/>
    </row>
    <row r="155" spans="2:9" ht="23.25">
      <c r="B155" s="115"/>
      <c r="C155" s="116"/>
      <c r="D155" s="128" t="s">
        <v>1</v>
      </c>
      <c r="E155" s="40">
        <f>+F128</f>
        <v>21</v>
      </c>
      <c r="F155" s="55" t="s">
        <v>11</v>
      </c>
      <c r="G155" s="55"/>
      <c r="H155" s="55"/>
      <c r="I155" s="129"/>
    </row>
    <row r="156" spans="2:9" ht="23.25">
      <c r="B156" s="111"/>
      <c r="C156" s="121"/>
      <c r="D156" s="121"/>
      <c r="E156" s="539"/>
      <c r="F156" s="539"/>
      <c r="G156" s="539"/>
      <c r="H156" s="539"/>
      <c r="I156" s="540"/>
    </row>
    <row r="157" spans="2:9" ht="23.25">
      <c r="B157" s="112"/>
      <c r="C157" s="122"/>
      <c r="D157" s="122"/>
      <c r="E157" s="118" t="s">
        <v>115</v>
      </c>
      <c r="F157" s="118"/>
      <c r="G157" s="29"/>
      <c r="H157" s="118"/>
      <c r="I157" s="123"/>
    </row>
    <row r="158" spans="2:9" ht="23.25">
      <c r="B158" s="112"/>
      <c r="C158" s="122"/>
      <c r="D158" s="122"/>
      <c r="E158" s="122" t="s">
        <v>116</v>
      </c>
      <c r="F158" s="122"/>
      <c r="G158" s="122"/>
      <c r="H158" s="122"/>
      <c r="I158" s="124"/>
    </row>
    <row r="159" spans="2:9" ht="23.25">
      <c r="B159" s="112"/>
      <c r="C159" s="113"/>
      <c r="D159" s="113"/>
      <c r="E159" s="52" t="s">
        <v>1</v>
      </c>
      <c r="F159" s="60">
        <f>+E155</f>
        <v>21</v>
      </c>
      <c r="G159" s="52" t="s">
        <v>11</v>
      </c>
      <c r="H159" s="52"/>
      <c r="I159" s="38"/>
    </row>
    <row r="160" spans="2:9" ht="23.25">
      <c r="B160" s="112"/>
      <c r="C160" s="113"/>
      <c r="D160" s="113"/>
      <c r="E160" s="113"/>
      <c r="F160" s="113"/>
      <c r="G160" s="113"/>
      <c r="H160" s="113"/>
      <c r="I160" s="114"/>
    </row>
    <row r="161" spans="2:9" ht="23.25">
      <c r="B161" s="112"/>
      <c r="C161" s="113" t="s">
        <v>314</v>
      </c>
      <c r="D161" s="113" t="e">
        <f>+#REF!</f>
        <v>#REF!</v>
      </c>
      <c r="E161" s="113"/>
      <c r="F161" s="113"/>
      <c r="G161" s="113" t="s">
        <v>315</v>
      </c>
      <c r="H161" s="113"/>
      <c r="I161" s="38"/>
    </row>
    <row r="162" spans="2:9" ht="23.25">
      <c r="B162" s="112" t="s">
        <v>316</v>
      </c>
      <c r="C162" s="113" t="s">
        <v>326</v>
      </c>
      <c r="D162" s="29"/>
      <c r="E162" s="113"/>
      <c r="F162" s="113" t="s">
        <v>317</v>
      </c>
      <c r="G162" s="29"/>
      <c r="H162" s="113"/>
      <c r="I162" s="38"/>
    </row>
    <row r="163" spans="2:9" ht="23.25">
      <c r="B163" s="112" t="s">
        <v>318</v>
      </c>
      <c r="C163" s="113"/>
      <c r="D163" s="29"/>
      <c r="E163" s="113"/>
      <c r="F163" s="29"/>
      <c r="G163" s="113"/>
      <c r="H163" s="113"/>
      <c r="I163" s="38"/>
    </row>
    <row r="164" spans="2:9" ht="23.25">
      <c r="B164" s="112" t="s">
        <v>325</v>
      </c>
      <c r="C164" s="113"/>
      <c r="D164" s="113"/>
      <c r="E164" s="29"/>
      <c r="F164" s="113"/>
      <c r="G164" s="113"/>
      <c r="H164" s="113"/>
      <c r="I164" s="114"/>
    </row>
    <row r="165" spans="2:9" ht="23.25">
      <c r="B165" s="39" t="s">
        <v>153</v>
      </c>
      <c r="C165" s="113"/>
      <c r="D165" s="113" t="s">
        <v>154</v>
      </c>
      <c r="E165" s="113"/>
      <c r="F165" s="113"/>
      <c r="G165" s="113"/>
      <c r="H165" s="113"/>
      <c r="I165" s="114"/>
    </row>
    <row r="166" spans="2:9" ht="23.25">
      <c r="B166" s="112" t="s">
        <v>117</v>
      </c>
      <c r="C166" s="113"/>
      <c r="D166" s="113"/>
      <c r="E166" s="113"/>
      <c r="F166" s="113"/>
      <c r="G166" s="113"/>
      <c r="H166" s="113"/>
      <c r="I166" s="114"/>
    </row>
    <row r="167" spans="2:9" ht="23.25">
      <c r="B167" s="524" t="s">
        <v>118</v>
      </c>
      <c r="C167" s="525"/>
      <c r="D167" s="525"/>
      <c r="E167" s="525"/>
      <c r="F167" s="525"/>
      <c r="G167" s="525"/>
      <c r="H167" s="526"/>
      <c r="I167" s="125" t="s">
        <v>119</v>
      </c>
    </row>
    <row r="168" spans="2:9" ht="23.25">
      <c r="B168" s="111"/>
      <c r="C168" s="130"/>
      <c r="D168" s="130"/>
      <c r="E168" s="130"/>
      <c r="F168" s="130"/>
      <c r="G168" s="130"/>
      <c r="H168" s="131"/>
      <c r="I168" s="114"/>
    </row>
    <row r="169" spans="2:9" ht="23.25">
      <c r="B169" s="120" t="s">
        <v>65</v>
      </c>
      <c r="C169" s="113" t="e">
        <f>+#REF!</f>
        <v>#REF!</v>
      </c>
      <c r="D169" s="113"/>
      <c r="E169" s="113"/>
      <c r="F169" s="113"/>
      <c r="G169"/>
      <c r="H169"/>
      <c r="I169" s="133" t="e">
        <f>+I107</f>
        <v>#REF!</v>
      </c>
    </row>
    <row r="170" spans="2:9" ht="23.25">
      <c r="B170" s="112" t="s">
        <v>319</v>
      </c>
      <c r="C170" s="113" t="e">
        <f>+#REF!</f>
        <v>#REF!</v>
      </c>
      <c r="D170" s="113"/>
      <c r="E170" s="113"/>
      <c r="F170" s="113"/>
      <c r="G170" s="113"/>
      <c r="H170" s="114"/>
      <c r="I170" s="114"/>
    </row>
    <row r="171" spans="2:9" ht="23.25">
      <c r="B171" s="112" t="str">
        <f>+B140</f>
        <v>บัญชีเลขที่</v>
      </c>
      <c r="C171" s="113" t="str">
        <f>+'10.ชื่อโคงการ ชื่อบัญฃี เลขที่'!C56</f>
        <v>020058937575</v>
      </c>
      <c r="D171" s="113"/>
      <c r="E171" s="113"/>
      <c r="F171" s="113"/>
      <c r="G171" s="113"/>
      <c r="H171" s="114"/>
      <c r="I171" s="114"/>
    </row>
    <row r="172" spans="2:9" ht="23.25">
      <c r="B172" s="115"/>
      <c r="C172" s="116"/>
      <c r="D172" s="116"/>
      <c r="E172" s="116"/>
      <c r="F172" s="116"/>
      <c r="G172" s="116"/>
      <c r="H172" s="117"/>
      <c r="I172" s="117"/>
    </row>
    <row r="173" spans="2:9" ht="23.25">
      <c r="B173" s="112"/>
      <c r="C173" s="113"/>
      <c r="D173" s="29"/>
      <c r="E173" s="113" t="s">
        <v>119</v>
      </c>
      <c r="F173" s="543" t="s">
        <v>30</v>
      </c>
      <c r="G173" s="543"/>
      <c r="H173" s="543"/>
      <c r="I173" s="132" t="e">
        <f>SUM(I169:I172)</f>
        <v>#REF!</v>
      </c>
    </row>
    <row r="174" spans="2:9" ht="23.25">
      <c r="B174" s="112"/>
      <c r="C174" s="113"/>
      <c r="D174" s="113"/>
      <c r="E174" s="113"/>
      <c r="F174" s="532" t="s">
        <v>322</v>
      </c>
      <c r="G174" s="532"/>
      <c r="H174" s="532"/>
      <c r="I174" s="114"/>
    </row>
    <row r="175" spans="2:9" ht="23.25">
      <c r="B175" s="112"/>
      <c r="C175" s="29"/>
      <c r="D175" s="113"/>
      <c r="E175" s="113"/>
      <c r="F175" s="113"/>
      <c r="G175" s="113"/>
      <c r="H175" s="113"/>
      <c r="I175" s="114"/>
    </row>
    <row r="176" spans="2:9" ht="23.25">
      <c r="B176" s="112" t="s">
        <v>321</v>
      </c>
      <c r="C176" s="29"/>
      <c r="D176" s="29"/>
      <c r="E176" s="29"/>
      <c r="F176" s="113" t="s">
        <v>323</v>
      </c>
      <c r="G176" s="29"/>
      <c r="H176" s="29"/>
      <c r="I176" s="38"/>
    </row>
    <row r="177" spans="2:9" ht="23.25">
      <c r="B177" s="112"/>
      <c r="C177" s="113" t="e">
        <f>+#REF!</f>
        <v>#REF!</v>
      </c>
      <c r="D177" s="29"/>
      <c r="E177" s="113"/>
      <c r="F177" s="113"/>
      <c r="G177" s="113" t="e">
        <f>+#REF!</f>
        <v>#REF!</v>
      </c>
      <c r="H177" s="113"/>
      <c r="I177" s="38"/>
    </row>
    <row r="178" spans="2:9" ht="23.25">
      <c r="B178" s="112"/>
      <c r="C178" s="113"/>
      <c r="D178" s="29"/>
      <c r="E178" s="29"/>
      <c r="F178" s="29"/>
      <c r="G178" s="29"/>
      <c r="H178" s="29"/>
      <c r="I178" s="38"/>
    </row>
    <row r="179" spans="2:9" ht="23.25">
      <c r="B179" s="112"/>
      <c r="C179" s="113"/>
      <c r="D179" s="119"/>
      <c r="E179" s="119"/>
      <c r="F179" s="119"/>
      <c r="G179" s="119"/>
      <c r="H179" s="119"/>
      <c r="I179" s="38"/>
    </row>
    <row r="180" spans="2:9" ht="23.25">
      <c r="B180" s="112" t="s">
        <v>321</v>
      </c>
      <c r="C180" s="113"/>
      <c r="D180" s="119"/>
      <c r="E180" s="119"/>
      <c r="F180" s="113" t="s">
        <v>323</v>
      </c>
      <c r="G180" s="29"/>
      <c r="H180" s="29"/>
      <c r="I180" s="38"/>
    </row>
    <row r="181" spans="2:9" ht="23.25">
      <c r="B181" s="112"/>
      <c r="C181" s="113" t="e">
        <f>+#REF!</f>
        <v>#REF!</v>
      </c>
      <c r="D181" s="119"/>
      <c r="E181" s="119"/>
      <c r="F181" s="113"/>
      <c r="G181" s="113"/>
      <c r="H181" s="113"/>
      <c r="I181" s="38"/>
    </row>
    <row r="182" spans="2:9" ht="23.25">
      <c r="B182" s="112"/>
      <c r="C182" s="113"/>
      <c r="D182" s="113"/>
      <c r="E182" s="113"/>
      <c r="F182" s="113"/>
      <c r="G182" s="113"/>
      <c r="H182" s="113"/>
      <c r="I182" s="38"/>
    </row>
    <row r="183" spans="2:9" ht="23.25">
      <c r="B183" s="112"/>
      <c r="C183" s="113"/>
      <c r="D183" s="29" t="s">
        <v>324</v>
      </c>
      <c r="E183" s="29"/>
      <c r="F183" s="29"/>
      <c r="G183" s="52" t="s">
        <v>120</v>
      </c>
      <c r="H183" s="29"/>
      <c r="I183" s="38"/>
    </row>
    <row r="184" spans="2:9" ht="23.25">
      <c r="B184" s="112"/>
      <c r="C184" s="113"/>
      <c r="D184" s="29"/>
      <c r="E184" s="14" t="s">
        <v>8</v>
      </c>
      <c r="F184" s="29"/>
      <c r="G184" s="29"/>
      <c r="H184" s="29"/>
      <c r="I184" s="127"/>
    </row>
    <row r="185" spans="2:9" ht="23.25">
      <c r="B185" s="112"/>
      <c r="C185" s="113"/>
      <c r="D185" s="14" t="s">
        <v>10</v>
      </c>
      <c r="E185" s="29"/>
      <c r="F185" s="29"/>
      <c r="G185" s="29"/>
      <c r="H185" s="29"/>
      <c r="I185" s="127"/>
    </row>
    <row r="186" spans="2:9" ht="23.25">
      <c r="B186" s="115"/>
      <c r="C186" s="116"/>
      <c r="D186" s="128" t="s">
        <v>1</v>
      </c>
      <c r="E186" s="40">
        <f>+F159</f>
        <v>21</v>
      </c>
      <c r="F186" s="55" t="s">
        <v>11</v>
      </c>
      <c r="G186" s="55"/>
      <c r="H186" s="55"/>
      <c r="I186" s="129"/>
    </row>
    <row r="187" spans="2:9" ht="23.25">
      <c r="B187" s="111"/>
      <c r="C187" s="121"/>
      <c r="D187" s="121"/>
      <c r="E187" s="539"/>
      <c r="F187" s="539"/>
      <c r="G187" s="539"/>
      <c r="H187" s="539"/>
      <c r="I187" s="540"/>
    </row>
    <row r="188" spans="2:9" ht="23.25">
      <c r="B188" s="112"/>
      <c r="C188" s="122"/>
      <c r="D188" s="122"/>
      <c r="E188" s="118" t="s">
        <v>115</v>
      </c>
      <c r="F188" s="118"/>
      <c r="G188" s="29"/>
      <c r="H188" s="118"/>
      <c r="I188" s="123"/>
    </row>
    <row r="189" spans="2:9" ht="23.25">
      <c r="B189" s="112"/>
      <c r="C189" s="122"/>
      <c r="D189" s="122"/>
      <c r="E189" s="122" t="s">
        <v>116</v>
      </c>
      <c r="F189" s="122"/>
      <c r="G189" s="122"/>
      <c r="H189" s="122"/>
      <c r="I189" s="124"/>
    </row>
    <row r="190" spans="2:9" ht="23.25">
      <c r="B190" s="112"/>
      <c r="C190" s="113"/>
      <c r="D190" s="113"/>
      <c r="E190" s="52" t="s">
        <v>1</v>
      </c>
      <c r="F190" s="60">
        <v>22</v>
      </c>
      <c r="G190" s="52" t="s">
        <v>11</v>
      </c>
      <c r="H190" s="52"/>
      <c r="I190" s="38"/>
    </row>
    <row r="191" spans="2:9" ht="23.25">
      <c r="B191" s="112"/>
      <c r="C191" s="113"/>
      <c r="D191" s="113"/>
      <c r="E191" s="113"/>
      <c r="F191" s="113"/>
      <c r="G191" s="113"/>
      <c r="H191" s="113"/>
      <c r="I191" s="114"/>
    </row>
    <row r="192" spans="2:9" ht="23.25">
      <c r="B192" s="112"/>
      <c r="C192" s="113" t="s">
        <v>314</v>
      </c>
      <c r="D192" s="113" t="e">
        <f>+#REF!</f>
        <v>#REF!</v>
      </c>
      <c r="E192" s="113"/>
      <c r="F192" s="113"/>
      <c r="G192" s="113" t="s">
        <v>315</v>
      </c>
      <c r="H192" s="113"/>
      <c r="I192" s="38"/>
    </row>
    <row r="193" spans="2:9" ht="23.25">
      <c r="B193" s="112" t="s">
        <v>316</v>
      </c>
      <c r="C193" s="113" t="s">
        <v>326</v>
      </c>
      <c r="D193" s="29"/>
      <c r="E193" s="113"/>
      <c r="F193" s="113" t="s">
        <v>317</v>
      </c>
      <c r="G193" s="29"/>
      <c r="H193" s="113"/>
      <c r="I193" s="38"/>
    </row>
    <row r="194" spans="2:9" ht="23.25">
      <c r="B194" s="112" t="s">
        <v>318</v>
      </c>
      <c r="C194" s="113"/>
      <c r="D194" s="29"/>
      <c r="E194" s="113"/>
      <c r="F194" s="29"/>
      <c r="G194" s="113"/>
      <c r="H194" s="113"/>
      <c r="I194" s="38"/>
    </row>
    <row r="195" spans="2:9" ht="23.25">
      <c r="B195" s="112" t="s">
        <v>325</v>
      </c>
      <c r="C195" s="113"/>
      <c r="D195" s="113"/>
      <c r="E195" s="29"/>
      <c r="F195" s="113"/>
      <c r="G195" s="113"/>
      <c r="H195" s="113"/>
      <c r="I195" s="114"/>
    </row>
    <row r="196" spans="2:9" ht="23.25">
      <c r="B196" s="39" t="s">
        <v>153</v>
      </c>
      <c r="C196" s="113"/>
      <c r="D196" s="113" t="s">
        <v>154</v>
      </c>
      <c r="E196" s="113"/>
      <c r="F196" s="113"/>
      <c r="G196" s="113"/>
      <c r="H196" s="113"/>
      <c r="I196" s="114"/>
    </row>
    <row r="197" spans="2:9" ht="23.25">
      <c r="B197" s="112" t="s">
        <v>117</v>
      </c>
      <c r="C197" s="113"/>
      <c r="D197" s="113"/>
      <c r="E197" s="113"/>
      <c r="F197" s="113"/>
      <c r="G197" s="113"/>
      <c r="H197" s="113"/>
      <c r="I197" s="114"/>
    </row>
    <row r="198" spans="2:9" ht="23.25">
      <c r="B198" s="524" t="s">
        <v>118</v>
      </c>
      <c r="C198" s="525"/>
      <c r="D198" s="525"/>
      <c r="E198" s="525"/>
      <c r="F198" s="525"/>
      <c r="G198" s="525"/>
      <c r="H198" s="526"/>
      <c r="I198" s="125" t="s">
        <v>119</v>
      </c>
    </row>
    <row r="199" spans="2:9" ht="23.25">
      <c r="B199" s="111"/>
      <c r="C199" s="130"/>
      <c r="D199" s="130"/>
      <c r="E199" s="130"/>
      <c r="F199" s="130"/>
      <c r="G199" s="130"/>
      <c r="H199" s="131"/>
      <c r="I199" s="114"/>
    </row>
    <row r="200" spans="2:9" ht="23.25">
      <c r="B200" s="120" t="s">
        <v>65</v>
      </c>
      <c r="C200" s="113" t="e">
        <f>+#REF!</f>
        <v>#REF!</v>
      </c>
      <c r="D200" s="113"/>
      <c r="E200" s="113"/>
      <c r="F200" s="113"/>
      <c r="G200"/>
      <c r="H200"/>
      <c r="I200" s="133" t="e">
        <f>+I138</f>
        <v>#REF!</v>
      </c>
    </row>
    <row r="201" spans="2:9" ht="23.25">
      <c r="B201" s="112" t="s">
        <v>319</v>
      </c>
      <c r="C201" s="113" t="e">
        <f>+#REF!</f>
        <v>#REF!</v>
      </c>
      <c r="D201" s="113"/>
      <c r="E201" s="113"/>
      <c r="F201" s="113"/>
      <c r="G201" s="113"/>
      <c r="H201" s="114"/>
      <c r="I201" s="114"/>
    </row>
    <row r="202" spans="2:9" ht="23.25">
      <c r="B202" s="112" t="str">
        <f>+B171</f>
        <v>บัญชีเลขที่</v>
      </c>
      <c r="C202" s="113" t="str">
        <f>+'10.ชื่อโคงการ ชื่อบัญฃี เลขที่'!C64</f>
        <v>020058546540</v>
      </c>
      <c r="D202" s="113"/>
      <c r="E202" s="113"/>
      <c r="F202" s="113"/>
      <c r="G202" s="113"/>
      <c r="H202" s="114"/>
      <c r="I202" s="114"/>
    </row>
    <row r="203" spans="2:9" ht="23.25">
      <c r="B203" s="115"/>
      <c r="C203" s="116"/>
      <c r="D203" s="116"/>
      <c r="E203" s="116"/>
      <c r="F203" s="116"/>
      <c r="G203" s="116"/>
      <c r="H203" s="117"/>
      <c r="I203" s="117"/>
    </row>
    <row r="204" spans="2:9" ht="23.25">
      <c r="B204" s="112"/>
      <c r="C204" s="113"/>
      <c r="D204" s="29"/>
      <c r="E204" s="113" t="s">
        <v>119</v>
      </c>
      <c r="F204" s="543" t="s">
        <v>320</v>
      </c>
      <c r="G204" s="543"/>
      <c r="H204" s="543"/>
      <c r="I204" s="132" t="e">
        <f>SUM(I200:I203)</f>
        <v>#REF!</v>
      </c>
    </row>
    <row r="205" spans="2:9" ht="23.25">
      <c r="B205" s="112"/>
      <c r="C205" s="113"/>
      <c r="D205" s="113"/>
      <c r="E205" s="113"/>
      <c r="F205" s="532" t="s">
        <v>322</v>
      </c>
      <c r="G205" s="532"/>
      <c r="H205" s="532"/>
      <c r="I205" s="114"/>
    </row>
    <row r="206" spans="2:9" ht="23.25">
      <c r="B206" s="112"/>
      <c r="C206" s="29"/>
      <c r="D206" s="113"/>
      <c r="E206" s="113"/>
      <c r="F206" s="113"/>
      <c r="G206" s="113"/>
      <c r="H206" s="113"/>
      <c r="I206" s="114"/>
    </row>
    <row r="207" spans="2:9" ht="23.25">
      <c r="B207" s="112" t="s">
        <v>321</v>
      </c>
      <c r="C207" s="29"/>
      <c r="D207" s="29"/>
      <c r="E207" s="29"/>
      <c r="F207" s="113" t="s">
        <v>323</v>
      </c>
      <c r="G207" s="29"/>
      <c r="H207" s="29"/>
      <c r="I207" s="38"/>
    </row>
    <row r="208" spans="2:9" ht="23.25">
      <c r="B208" s="112"/>
      <c r="C208" s="113" t="e">
        <f>+#REF!</f>
        <v>#REF!</v>
      </c>
      <c r="D208" s="29"/>
      <c r="E208" s="113"/>
      <c r="F208" s="113"/>
      <c r="G208" s="113" t="e">
        <f>+#REF!</f>
        <v>#REF!</v>
      </c>
      <c r="H208" s="113"/>
      <c r="I208" s="38"/>
    </row>
    <row r="209" spans="2:9" ht="23.25">
      <c r="B209" s="112"/>
      <c r="C209" s="113"/>
      <c r="D209" s="29"/>
      <c r="E209" s="29"/>
      <c r="F209" s="29"/>
      <c r="G209" s="29"/>
      <c r="H209" s="29"/>
      <c r="I209" s="38"/>
    </row>
    <row r="210" spans="2:9" ht="23.25">
      <c r="B210" s="112"/>
      <c r="C210" s="113"/>
      <c r="D210" s="119"/>
      <c r="E210" s="119"/>
      <c r="F210" s="119"/>
      <c r="G210" s="119"/>
      <c r="H210" s="119"/>
      <c r="I210" s="38"/>
    </row>
    <row r="211" spans="2:9" ht="23.25">
      <c r="B211" s="112" t="s">
        <v>321</v>
      </c>
      <c r="C211" s="113"/>
      <c r="D211" s="119"/>
      <c r="E211" s="119"/>
      <c r="F211" s="113" t="s">
        <v>323</v>
      </c>
      <c r="G211" s="29"/>
      <c r="H211" s="29"/>
      <c r="I211" s="38"/>
    </row>
    <row r="212" spans="2:9" ht="23.25">
      <c r="B212" s="112"/>
      <c r="C212" s="113" t="e">
        <f>+#REF!</f>
        <v>#REF!</v>
      </c>
      <c r="D212" s="119"/>
      <c r="E212" s="119"/>
      <c r="F212" s="113"/>
      <c r="G212" s="113"/>
      <c r="H212" s="113"/>
      <c r="I212" s="38"/>
    </row>
    <row r="213" spans="2:9" ht="23.25">
      <c r="B213" s="112"/>
      <c r="C213" s="113"/>
      <c r="D213" s="113"/>
      <c r="E213" s="113"/>
      <c r="F213" s="113"/>
      <c r="G213" s="113"/>
      <c r="H213" s="113"/>
      <c r="I213" s="38"/>
    </row>
    <row r="214" spans="2:9" ht="23.25">
      <c r="B214" s="112"/>
      <c r="C214" s="113"/>
      <c r="D214" s="29" t="s">
        <v>324</v>
      </c>
      <c r="E214" s="29"/>
      <c r="F214" s="29"/>
      <c r="G214" s="52" t="s">
        <v>120</v>
      </c>
      <c r="H214" s="29"/>
      <c r="I214" s="38"/>
    </row>
    <row r="215" spans="2:9" ht="23.25">
      <c r="B215" s="112"/>
      <c r="C215" s="113"/>
      <c r="D215" s="29"/>
      <c r="E215" s="14" t="s">
        <v>8</v>
      </c>
      <c r="F215" s="29"/>
      <c r="G215" s="29"/>
      <c r="H215" s="29"/>
      <c r="I215" s="127"/>
    </row>
    <row r="216" spans="2:9" ht="23.25">
      <c r="B216" s="112"/>
      <c r="C216" s="113"/>
      <c r="D216" s="14" t="s">
        <v>10</v>
      </c>
      <c r="E216" s="29"/>
      <c r="F216" s="29"/>
      <c r="G216" s="29"/>
      <c r="H216" s="29"/>
      <c r="I216" s="127"/>
    </row>
    <row r="217" spans="2:9" ht="23.25">
      <c r="B217" s="115"/>
      <c r="C217" s="116"/>
      <c r="D217" s="128" t="s">
        <v>1</v>
      </c>
      <c r="E217" s="40">
        <f>+E186</f>
        <v>21</v>
      </c>
      <c r="F217" s="55" t="s">
        <v>11</v>
      </c>
      <c r="G217" s="55"/>
      <c r="H217" s="55"/>
      <c r="I217" s="129"/>
    </row>
    <row r="218" spans="2:9" ht="23.25">
      <c r="B218" s="111"/>
      <c r="C218" s="121"/>
      <c r="D218" s="121"/>
      <c r="E218" s="539"/>
      <c r="F218" s="539"/>
      <c r="G218" s="539"/>
      <c r="H218" s="539"/>
      <c r="I218" s="540"/>
    </row>
    <row r="219" spans="2:9" ht="23.25">
      <c r="B219" s="112"/>
      <c r="C219" s="122"/>
      <c r="D219" s="122"/>
      <c r="E219" s="118" t="s">
        <v>115</v>
      </c>
      <c r="F219" s="118"/>
      <c r="G219" s="29"/>
      <c r="H219" s="118"/>
      <c r="I219" s="123"/>
    </row>
    <row r="220" spans="2:9" ht="23.25">
      <c r="B220" s="112"/>
      <c r="C220" s="122"/>
      <c r="D220" s="122"/>
      <c r="E220" s="122" t="s">
        <v>116</v>
      </c>
      <c r="F220" s="122"/>
      <c r="G220" s="122"/>
      <c r="H220" s="122"/>
      <c r="I220" s="124"/>
    </row>
    <row r="221" spans="2:9" ht="23.25">
      <c r="B221" s="112"/>
      <c r="C221" s="113"/>
      <c r="D221" s="113"/>
      <c r="E221" s="52" t="s">
        <v>1</v>
      </c>
      <c r="F221" s="60">
        <v>22</v>
      </c>
      <c r="G221" s="52" t="s">
        <v>11</v>
      </c>
      <c r="H221" s="52"/>
      <c r="I221" s="38"/>
    </row>
    <row r="222" spans="2:9" ht="23.25">
      <c r="B222" s="112"/>
      <c r="C222" s="113"/>
      <c r="D222" s="113"/>
      <c r="E222" s="113"/>
      <c r="F222" s="113"/>
      <c r="G222" s="113"/>
      <c r="H222" s="113"/>
      <c r="I222" s="114"/>
    </row>
    <row r="223" spans="2:9" ht="23.25">
      <c r="B223" s="112"/>
      <c r="C223" s="113" t="s">
        <v>314</v>
      </c>
      <c r="D223" s="113" t="e">
        <f>+#REF!</f>
        <v>#REF!</v>
      </c>
      <c r="E223" s="113"/>
      <c r="F223" s="113"/>
      <c r="G223" s="113" t="s">
        <v>315</v>
      </c>
      <c r="H223" s="113"/>
      <c r="I223" s="38"/>
    </row>
    <row r="224" spans="2:9" ht="23.25">
      <c r="B224" s="112" t="s">
        <v>316</v>
      </c>
      <c r="C224" s="113" t="s">
        <v>326</v>
      </c>
      <c r="D224" s="29"/>
      <c r="E224" s="113"/>
      <c r="F224" s="113" t="s">
        <v>317</v>
      </c>
      <c r="G224" s="29"/>
      <c r="H224" s="113"/>
      <c r="I224" s="38"/>
    </row>
    <row r="225" spans="2:9" ht="23.25">
      <c r="B225" s="112" t="s">
        <v>318</v>
      </c>
      <c r="C225" s="113"/>
      <c r="D225" s="29"/>
      <c r="E225" s="113"/>
      <c r="F225" s="29"/>
      <c r="G225" s="113"/>
      <c r="H225" s="113"/>
      <c r="I225" s="38"/>
    </row>
    <row r="226" spans="2:9" ht="23.25">
      <c r="B226" s="112" t="s">
        <v>325</v>
      </c>
      <c r="C226" s="113"/>
      <c r="D226" s="113"/>
      <c r="E226" s="29"/>
      <c r="F226" s="113"/>
      <c r="G226" s="113"/>
      <c r="H226" s="113"/>
      <c r="I226" s="114"/>
    </row>
    <row r="227" spans="2:9" ht="23.25">
      <c r="B227" s="39" t="s">
        <v>153</v>
      </c>
      <c r="C227" s="113"/>
      <c r="D227" s="113" t="s">
        <v>154</v>
      </c>
      <c r="E227" s="113"/>
      <c r="F227" s="113"/>
      <c r="G227" s="113"/>
      <c r="H227" s="113"/>
      <c r="I227" s="114"/>
    </row>
    <row r="228" spans="2:9" ht="23.25">
      <c r="B228" s="112" t="s">
        <v>117</v>
      </c>
      <c r="C228" s="113"/>
      <c r="D228" s="113"/>
      <c r="E228" s="113"/>
      <c r="F228" s="113"/>
      <c r="G228" s="113"/>
      <c r="H228" s="113"/>
      <c r="I228" s="114"/>
    </row>
    <row r="229" spans="2:9" ht="23.25">
      <c r="B229" s="524" t="s">
        <v>118</v>
      </c>
      <c r="C229" s="525"/>
      <c r="D229" s="525"/>
      <c r="E229" s="525"/>
      <c r="F229" s="525"/>
      <c r="G229" s="525"/>
      <c r="H229" s="526"/>
      <c r="I229" s="125" t="s">
        <v>119</v>
      </c>
    </row>
    <row r="230" spans="2:9" ht="23.25">
      <c r="B230" s="111"/>
      <c r="C230" s="130"/>
      <c r="D230" s="130"/>
      <c r="E230" s="130"/>
      <c r="F230" s="130"/>
      <c r="G230" s="130"/>
      <c r="H230" s="131"/>
      <c r="I230" s="114"/>
    </row>
    <row r="231" spans="2:9" ht="23.25">
      <c r="B231" s="120" t="s">
        <v>65</v>
      </c>
      <c r="C231" s="113" t="e">
        <f>+#REF!</f>
        <v>#REF!</v>
      </c>
      <c r="D231" s="113"/>
      <c r="E231" s="113"/>
      <c r="F231" s="113"/>
      <c r="G231"/>
      <c r="H231"/>
      <c r="I231" s="133" t="e">
        <f>+#REF!</f>
        <v>#REF!</v>
      </c>
    </row>
    <row r="232" spans="2:9" ht="23.25">
      <c r="B232" s="112" t="s">
        <v>319</v>
      </c>
      <c r="C232" s="113" t="e">
        <f>+#REF!</f>
        <v>#REF!</v>
      </c>
      <c r="D232" s="113"/>
      <c r="E232" s="113"/>
      <c r="F232" s="113"/>
      <c r="G232" s="113"/>
      <c r="H232" s="114"/>
      <c r="I232" s="114"/>
    </row>
    <row r="233" spans="2:9" ht="23.25">
      <c r="B233" s="112" t="str">
        <f>+B202</f>
        <v>บัญชีเลขที่</v>
      </c>
      <c r="C233" s="113" t="str">
        <f>+'10.ชื่อโคงการ ชื่อบัญฃี เลขที่'!C72</f>
        <v>020059011380</v>
      </c>
      <c r="D233" s="113"/>
      <c r="E233" s="113"/>
      <c r="F233" s="113"/>
      <c r="G233" s="113"/>
      <c r="H233" s="114"/>
      <c r="I233" s="114"/>
    </row>
    <row r="234" spans="2:9" ht="23.25">
      <c r="B234" s="115"/>
      <c r="C234" s="116"/>
      <c r="D234" s="116"/>
      <c r="E234" s="116"/>
      <c r="F234" s="116"/>
      <c r="G234" s="116"/>
      <c r="H234" s="117"/>
      <c r="I234" s="117"/>
    </row>
    <row r="235" spans="2:9" ht="23.25">
      <c r="B235" s="112"/>
      <c r="C235" s="113"/>
      <c r="D235" s="29"/>
      <c r="E235" s="113" t="s">
        <v>119</v>
      </c>
      <c r="F235" s="543" t="s">
        <v>327</v>
      </c>
      <c r="G235" s="543"/>
      <c r="H235" s="543"/>
      <c r="I235" s="132" t="e">
        <f>SUM(I231:I234)</f>
        <v>#REF!</v>
      </c>
    </row>
    <row r="236" spans="2:9" ht="23.25">
      <c r="B236" s="112"/>
      <c r="C236" s="113"/>
      <c r="D236" s="113"/>
      <c r="E236" s="113"/>
      <c r="F236" s="532" t="s">
        <v>322</v>
      </c>
      <c r="G236" s="532"/>
      <c r="H236" s="532"/>
      <c r="I236" s="114"/>
    </row>
    <row r="237" spans="2:9" ht="23.25">
      <c r="B237" s="112"/>
      <c r="C237" s="29"/>
      <c r="D237" s="113"/>
      <c r="E237" s="113"/>
      <c r="F237" s="113"/>
      <c r="G237" s="113"/>
      <c r="H237" s="113"/>
      <c r="I237" s="114"/>
    </row>
    <row r="238" spans="2:9" ht="23.25">
      <c r="B238" s="112" t="s">
        <v>321</v>
      </c>
      <c r="C238" s="29"/>
      <c r="D238" s="29"/>
      <c r="E238" s="29"/>
      <c r="F238" s="113" t="s">
        <v>323</v>
      </c>
      <c r="G238" s="29"/>
      <c r="H238" s="29"/>
      <c r="I238" s="38"/>
    </row>
    <row r="239" spans="2:9" ht="23.25">
      <c r="B239" s="112"/>
      <c r="C239" s="113" t="e">
        <f>+#REF!</f>
        <v>#REF!</v>
      </c>
      <c r="D239" s="29"/>
      <c r="E239" s="113"/>
      <c r="F239" s="113"/>
      <c r="G239" s="113" t="e">
        <f>+#REF!</f>
        <v>#REF!</v>
      </c>
      <c r="H239" s="113"/>
      <c r="I239" s="38"/>
    </row>
    <row r="240" spans="2:9" ht="23.25">
      <c r="B240" s="112"/>
      <c r="C240" s="113"/>
      <c r="D240" s="29"/>
      <c r="E240" s="29"/>
      <c r="F240" s="29"/>
      <c r="G240" s="29"/>
      <c r="H240" s="29"/>
      <c r="I240" s="38"/>
    </row>
    <row r="241" spans="2:9" ht="23.25">
      <c r="B241" s="112"/>
      <c r="C241" s="113"/>
      <c r="D241" s="119"/>
      <c r="E241" s="119"/>
      <c r="F241" s="119"/>
      <c r="G241" s="119"/>
      <c r="H241" s="119"/>
      <c r="I241" s="38"/>
    </row>
    <row r="242" spans="2:9" ht="23.25">
      <c r="B242" s="112" t="s">
        <v>321</v>
      </c>
      <c r="C242" s="113"/>
      <c r="D242" s="119"/>
      <c r="E242" s="119"/>
      <c r="F242" s="113" t="s">
        <v>323</v>
      </c>
      <c r="G242" s="29"/>
      <c r="H242" s="29"/>
      <c r="I242" s="38"/>
    </row>
    <row r="243" spans="2:9" ht="23.25">
      <c r="B243" s="112"/>
      <c r="C243" s="113" t="e">
        <f>+#REF!</f>
        <v>#REF!</v>
      </c>
      <c r="D243" s="119"/>
      <c r="E243" s="119"/>
      <c r="F243" s="113"/>
      <c r="G243" s="113" t="e">
        <f>+#REF!</f>
        <v>#REF!</v>
      </c>
      <c r="H243" s="113"/>
      <c r="I243" s="38"/>
    </row>
    <row r="244" spans="2:9" ht="23.25">
      <c r="B244" s="112"/>
      <c r="C244" s="113"/>
      <c r="D244" s="113"/>
      <c r="E244" s="113"/>
      <c r="F244" s="113"/>
      <c r="G244" s="113"/>
      <c r="H244" s="113"/>
      <c r="I244" s="38"/>
    </row>
    <row r="245" spans="2:9" ht="23.25">
      <c r="B245" s="112"/>
      <c r="C245" s="113"/>
      <c r="D245" s="29" t="s">
        <v>324</v>
      </c>
      <c r="E245" s="29"/>
      <c r="F245" s="29"/>
      <c r="G245" s="52" t="s">
        <v>120</v>
      </c>
      <c r="H245" s="29"/>
      <c r="I245" s="38"/>
    </row>
    <row r="246" spans="2:9" ht="23.25">
      <c r="B246" s="112"/>
      <c r="C246" s="113"/>
      <c r="D246" s="29"/>
      <c r="E246" s="14" t="s">
        <v>8</v>
      </c>
      <c r="F246" s="29"/>
      <c r="G246" s="29"/>
      <c r="H246" s="29"/>
      <c r="I246" s="127"/>
    </row>
    <row r="247" spans="2:9" ht="23.25">
      <c r="B247" s="112"/>
      <c r="C247" s="113"/>
      <c r="D247" s="14" t="s">
        <v>10</v>
      </c>
      <c r="E247" s="29"/>
      <c r="F247" s="29"/>
      <c r="G247" s="29"/>
      <c r="H247" s="29"/>
      <c r="I247" s="127"/>
    </row>
    <row r="248" spans="2:9" ht="23.25">
      <c r="B248" s="115"/>
      <c r="C248" s="116"/>
      <c r="D248" s="128" t="s">
        <v>1</v>
      </c>
      <c r="E248" s="40">
        <f>+E217</f>
        <v>21</v>
      </c>
      <c r="F248" s="55" t="s">
        <v>11</v>
      </c>
      <c r="G248" s="55"/>
      <c r="H248" s="55"/>
      <c r="I248" s="129"/>
    </row>
    <row r="249" spans="2:9" ht="23.25">
      <c r="B249" s="111"/>
      <c r="C249" s="121"/>
      <c r="D249" s="121"/>
      <c r="E249" s="539"/>
      <c r="F249" s="539"/>
      <c r="G249" s="539"/>
      <c r="H249" s="539"/>
      <c r="I249" s="540"/>
    </row>
    <row r="250" spans="2:9" ht="23.25">
      <c r="B250" s="112"/>
      <c r="C250" s="122"/>
      <c r="D250" s="122"/>
      <c r="E250" s="118" t="s">
        <v>115</v>
      </c>
      <c r="F250" s="118"/>
      <c r="G250" s="29"/>
      <c r="H250" s="118"/>
      <c r="I250" s="123"/>
    </row>
    <row r="251" spans="2:9" ht="23.25">
      <c r="B251" s="112"/>
      <c r="C251" s="122"/>
      <c r="D251" s="122"/>
      <c r="E251" s="122" t="s">
        <v>116</v>
      </c>
      <c r="F251" s="122"/>
      <c r="G251" s="122"/>
      <c r="H251" s="122"/>
      <c r="I251" s="124"/>
    </row>
    <row r="252" spans="2:9" ht="23.25">
      <c r="B252" s="112"/>
      <c r="C252" s="113"/>
      <c r="D252" s="113"/>
      <c r="E252" s="52" t="s">
        <v>1</v>
      </c>
      <c r="F252" s="60">
        <f>+E248</f>
        <v>21</v>
      </c>
      <c r="G252" s="52" t="s">
        <v>11</v>
      </c>
      <c r="H252" s="52"/>
      <c r="I252" s="38"/>
    </row>
    <row r="253" spans="2:9" ht="23.25">
      <c r="B253" s="112"/>
      <c r="C253" s="113"/>
      <c r="D253" s="113"/>
      <c r="E253" s="113"/>
      <c r="F253" s="113"/>
      <c r="G253" s="113"/>
      <c r="H253" s="113"/>
      <c r="I253" s="114"/>
    </row>
    <row r="254" spans="2:9" ht="23.25">
      <c r="B254" s="112"/>
      <c r="C254" s="113" t="s">
        <v>314</v>
      </c>
      <c r="D254" s="113" t="e">
        <f>+#REF!</f>
        <v>#REF!</v>
      </c>
      <c r="E254" s="113"/>
      <c r="F254" s="113"/>
      <c r="G254" s="113" t="s">
        <v>315</v>
      </c>
      <c r="H254" s="113"/>
      <c r="I254" s="38"/>
    </row>
    <row r="255" spans="2:9" ht="23.25">
      <c r="B255" s="112" t="s">
        <v>316</v>
      </c>
      <c r="C255" s="113" t="s">
        <v>326</v>
      </c>
      <c r="D255" s="29"/>
      <c r="E255" s="113"/>
      <c r="F255" s="113" t="s">
        <v>317</v>
      </c>
      <c r="G255" s="29"/>
      <c r="H255" s="113"/>
      <c r="I255" s="38"/>
    </row>
    <row r="256" spans="2:9" ht="23.25">
      <c r="B256" s="112" t="s">
        <v>318</v>
      </c>
      <c r="C256" s="113"/>
      <c r="D256" s="29"/>
      <c r="E256" s="113"/>
      <c r="F256" s="29"/>
      <c r="G256" s="113"/>
      <c r="H256" s="113"/>
      <c r="I256" s="38"/>
    </row>
    <row r="257" spans="2:9" ht="23.25">
      <c r="B257" s="112" t="s">
        <v>325</v>
      </c>
      <c r="C257" s="113"/>
      <c r="D257" s="113"/>
      <c r="E257" s="29"/>
      <c r="F257" s="113"/>
      <c r="G257" s="113"/>
      <c r="H257" s="113"/>
      <c r="I257" s="114"/>
    </row>
    <row r="258" spans="2:9" ht="23.25">
      <c r="B258" s="39" t="s">
        <v>153</v>
      </c>
      <c r="C258" s="113"/>
      <c r="D258" s="113" t="s">
        <v>154</v>
      </c>
      <c r="E258" s="113"/>
      <c r="F258" s="113"/>
      <c r="G258" s="113"/>
      <c r="H258" s="113"/>
      <c r="I258" s="114"/>
    </row>
    <row r="259" spans="2:9" ht="23.25">
      <c r="B259" s="112" t="s">
        <v>117</v>
      </c>
      <c r="C259" s="113"/>
      <c r="D259" s="113"/>
      <c r="E259" s="113"/>
      <c r="F259" s="113"/>
      <c r="G259" s="113"/>
      <c r="H259" s="113"/>
      <c r="I259" s="114"/>
    </row>
    <row r="260" spans="2:9" ht="23.25">
      <c r="B260" s="524" t="s">
        <v>118</v>
      </c>
      <c r="C260" s="525"/>
      <c r="D260" s="525"/>
      <c r="E260" s="525"/>
      <c r="F260" s="525"/>
      <c r="G260" s="525"/>
      <c r="H260" s="526"/>
      <c r="I260" s="125" t="s">
        <v>119</v>
      </c>
    </row>
    <row r="261" spans="2:9" ht="23.25">
      <c r="B261" s="111"/>
      <c r="C261" s="130"/>
      <c r="D261" s="130"/>
      <c r="E261" s="130"/>
      <c r="F261" s="130"/>
      <c r="G261" s="130"/>
      <c r="H261" s="131"/>
      <c r="I261" s="114"/>
    </row>
    <row r="262" spans="2:9" ht="23.25">
      <c r="B262" s="120" t="s">
        <v>65</v>
      </c>
      <c r="C262" s="113" t="e">
        <f>+#REF!</f>
        <v>#REF!</v>
      </c>
      <c r="D262" s="113"/>
      <c r="E262" s="113"/>
      <c r="F262" s="113"/>
      <c r="G262"/>
      <c r="H262"/>
      <c r="I262" s="133" t="e">
        <f>+I231</f>
        <v>#REF!</v>
      </c>
    </row>
    <row r="263" spans="2:9" ht="23.25">
      <c r="B263" s="112" t="s">
        <v>319</v>
      </c>
      <c r="C263" s="113" t="e">
        <f>+#REF!</f>
        <v>#REF!</v>
      </c>
      <c r="D263" s="113"/>
      <c r="E263" s="113"/>
      <c r="F263" s="113"/>
      <c r="G263" s="113"/>
      <c r="H263" s="114"/>
      <c r="I263" s="114"/>
    </row>
    <row r="264" spans="2:9" ht="23.25">
      <c r="B264" s="112" t="str">
        <f>+B233</f>
        <v>บัญชีเลขที่</v>
      </c>
      <c r="C264" s="113" t="str">
        <f>+'10.ชื่อโคงการ ชื่อบัญฃี เลขที่'!C80</f>
        <v>020059080830</v>
      </c>
      <c r="D264" s="113"/>
      <c r="E264" s="113"/>
      <c r="F264" s="113"/>
      <c r="G264" s="113"/>
      <c r="H264" s="114"/>
      <c r="I264" s="114"/>
    </row>
    <row r="265" spans="2:9" ht="23.25">
      <c r="B265" s="115"/>
      <c r="C265" s="116"/>
      <c r="D265" s="116"/>
      <c r="E265" s="116"/>
      <c r="F265" s="116"/>
      <c r="G265" s="116"/>
      <c r="H265" s="117"/>
      <c r="I265" s="117"/>
    </row>
    <row r="266" spans="2:9" ht="23.25">
      <c r="B266" s="112"/>
      <c r="C266" s="113"/>
      <c r="D266" s="29"/>
      <c r="E266" s="113" t="s">
        <v>119</v>
      </c>
      <c r="F266" s="543" t="s">
        <v>327</v>
      </c>
      <c r="G266" s="543"/>
      <c r="H266" s="543"/>
      <c r="I266" s="132" t="e">
        <f>SUM(I262:I265)</f>
        <v>#REF!</v>
      </c>
    </row>
    <row r="267" spans="2:9" ht="23.25">
      <c r="B267" s="112"/>
      <c r="C267" s="113"/>
      <c r="D267" s="113"/>
      <c r="E267" s="113"/>
      <c r="F267" s="532" t="s">
        <v>322</v>
      </c>
      <c r="G267" s="532"/>
      <c r="H267" s="532"/>
      <c r="I267" s="114"/>
    </row>
    <row r="268" spans="2:9" ht="23.25">
      <c r="B268" s="112"/>
      <c r="C268" s="29"/>
      <c r="D268" s="113"/>
      <c r="E268" s="113"/>
      <c r="F268" s="113"/>
      <c r="G268" s="113"/>
      <c r="H268" s="113"/>
      <c r="I268" s="114"/>
    </row>
    <row r="269" spans="2:9" ht="23.25">
      <c r="B269" s="112" t="s">
        <v>321</v>
      </c>
      <c r="C269" s="29"/>
      <c r="D269" s="29"/>
      <c r="E269" s="29"/>
      <c r="F269" s="113" t="s">
        <v>323</v>
      </c>
      <c r="G269" s="29"/>
      <c r="H269" s="29"/>
      <c r="I269" s="38"/>
    </row>
    <row r="270" spans="2:9" ht="23.25">
      <c r="B270" s="112"/>
      <c r="C270" s="113" t="e">
        <f>+#REF!</f>
        <v>#REF!</v>
      </c>
      <c r="D270" s="29"/>
      <c r="E270" s="113"/>
      <c r="F270" s="113"/>
      <c r="G270" s="113" t="e">
        <f>+#REF!</f>
        <v>#REF!</v>
      </c>
      <c r="H270" s="113"/>
      <c r="I270" s="38"/>
    </row>
    <row r="271" spans="2:9" ht="23.25">
      <c r="B271" s="112"/>
      <c r="C271" s="113"/>
      <c r="D271" s="29"/>
      <c r="E271" s="29"/>
      <c r="F271" s="29"/>
      <c r="G271" s="29"/>
      <c r="H271" s="29"/>
      <c r="I271" s="38"/>
    </row>
    <row r="272" spans="2:9" ht="23.25">
      <c r="B272" s="112"/>
      <c r="C272" s="113"/>
      <c r="D272" s="119"/>
      <c r="E272" s="119"/>
      <c r="F272" s="119"/>
      <c r="G272" s="119"/>
      <c r="H272" s="119"/>
      <c r="I272" s="38"/>
    </row>
    <row r="273" spans="2:9" ht="23.25">
      <c r="B273" s="112" t="s">
        <v>321</v>
      </c>
      <c r="C273" s="113"/>
      <c r="D273" s="119"/>
      <c r="E273" s="119"/>
      <c r="F273" s="113" t="s">
        <v>323</v>
      </c>
      <c r="G273" s="29"/>
      <c r="H273" s="29"/>
      <c r="I273" s="38"/>
    </row>
    <row r="274" spans="2:9" ht="23.25">
      <c r="B274" s="112"/>
      <c r="C274" s="113" t="e">
        <f>+#REF!</f>
        <v>#REF!</v>
      </c>
      <c r="D274" s="119"/>
      <c r="E274" s="119"/>
      <c r="F274" s="113"/>
      <c r="G274" s="113"/>
      <c r="H274" s="113"/>
      <c r="I274" s="38"/>
    </row>
    <row r="275" spans="2:9" ht="23.25">
      <c r="B275" s="112"/>
      <c r="C275" s="113"/>
      <c r="D275" s="113"/>
      <c r="E275" s="113"/>
      <c r="F275" s="113"/>
      <c r="G275" s="113"/>
      <c r="H275" s="113"/>
      <c r="I275" s="38"/>
    </row>
    <row r="276" spans="2:9" ht="23.25">
      <c r="B276" s="112"/>
      <c r="C276" s="113"/>
      <c r="D276" s="29" t="s">
        <v>324</v>
      </c>
      <c r="E276" s="29"/>
      <c r="F276" s="29"/>
      <c r="G276" s="52" t="s">
        <v>120</v>
      </c>
      <c r="H276" s="29"/>
      <c r="I276" s="38"/>
    </row>
    <row r="277" spans="2:9" ht="23.25">
      <c r="B277" s="112"/>
      <c r="C277" s="113"/>
      <c r="D277" s="29"/>
      <c r="E277" s="14" t="s">
        <v>8</v>
      </c>
      <c r="F277" s="29"/>
      <c r="G277" s="29"/>
      <c r="H277" s="29"/>
      <c r="I277" s="127"/>
    </row>
    <row r="278" spans="2:9" ht="23.25">
      <c r="B278" s="112"/>
      <c r="C278" s="113"/>
      <c r="D278" s="14" t="s">
        <v>10</v>
      </c>
      <c r="E278" s="29"/>
      <c r="F278" s="29"/>
      <c r="G278" s="29"/>
      <c r="H278" s="29"/>
      <c r="I278" s="127"/>
    </row>
    <row r="279" spans="2:9" ht="23.25">
      <c r="B279" s="115"/>
      <c r="C279" s="116"/>
      <c r="D279" s="128" t="s">
        <v>1</v>
      </c>
      <c r="E279" s="40">
        <v>22</v>
      </c>
      <c r="F279" s="55" t="s">
        <v>11</v>
      </c>
      <c r="G279" s="55"/>
      <c r="H279" s="55"/>
      <c r="I279" s="129"/>
    </row>
    <row r="280" spans="2:9" ht="23.25">
      <c r="B280" s="111"/>
      <c r="C280" s="121"/>
      <c r="D280" s="121"/>
      <c r="E280" s="539"/>
      <c r="F280" s="539"/>
      <c r="G280" s="539"/>
      <c r="H280" s="539"/>
      <c r="I280" s="540"/>
    </row>
    <row r="281" spans="2:9" ht="23.25">
      <c r="B281" s="112"/>
      <c r="C281" s="122"/>
      <c r="D281" s="122"/>
      <c r="E281" s="118" t="s">
        <v>115</v>
      </c>
      <c r="F281" s="118"/>
      <c r="G281" s="29"/>
      <c r="H281" s="118"/>
      <c r="I281" s="123"/>
    </row>
    <row r="282" spans="2:9" ht="23.25">
      <c r="B282" s="112"/>
      <c r="C282" s="122"/>
      <c r="D282" s="122"/>
      <c r="E282" s="122" t="s">
        <v>116</v>
      </c>
      <c r="F282" s="122"/>
      <c r="G282" s="122"/>
      <c r="H282" s="122"/>
      <c r="I282" s="124"/>
    </row>
    <row r="283" spans="2:9" ht="23.25">
      <c r="B283" s="112"/>
      <c r="C283" s="113"/>
      <c r="D283" s="113"/>
      <c r="E283" s="52" t="s">
        <v>1</v>
      </c>
      <c r="F283" s="60">
        <f>+F252</f>
        <v>21</v>
      </c>
      <c r="G283" s="52" t="s">
        <v>11</v>
      </c>
      <c r="H283" s="52"/>
      <c r="I283" s="38"/>
    </row>
    <row r="284" spans="2:9" ht="23.25">
      <c r="B284" s="112"/>
      <c r="C284" s="113"/>
      <c r="D284" s="113"/>
      <c r="E284" s="113"/>
      <c r="F284" s="113"/>
      <c r="G284" s="113"/>
      <c r="H284" s="113"/>
      <c r="I284" s="114"/>
    </row>
    <row r="285" spans="2:9" ht="23.25">
      <c r="B285" s="112"/>
      <c r="C285" s="113" t="s">
        <v>314</v>
      </c>
      <c r="D285" s="113" t="e">
        <f>+#REF!</f>
        <v>#REF!</v>
      </c>
      <c r="E285" s="113"/>
      <c r="F285" s="113"/>
      <c r="G285" s="113" t="s">
        <v>315</v>
      </c>
      <c r="H285" s="113"/>
      <c r="I285" s="38"/>
    </row>
    <row r="286" spans="2:9" ht="23.25">
      <c r="B286" s="112" t="s">
        <v>316</v>
      </c>
      <c r="C286" s="113" t="s">
        <v>326</v>
      </c>
      <c r="D286" s="29"/>
      <c r="E286" s="113"/>
      <c r="F286" s="113" t="s">
        <v>317</v>
      </c>
      <c r="G286" s="29"/>
      <c r="H286" s="113"/>
      <c r="I286" s="38"/>
    </row>
    <row r="287" spans="2:9" ht="23.25">
      <c r="B287" s="112" t="s">
        <v>318</v>
      </c>
      <c r="C287" s="113"/>
      <c r="D287" s="29"/>
      <c r="E287" s="113"/>
      <c r="F287" s="29"/>
      <c r="G287" s="113"/>
      <c r="H287" s="113"/>
      <c r="I287" s="38"/>
    </row>
    <row r="288" spans="2:9" ht="23.25">
      <c r="B288" s="112" t="s">
        <v>325</v>
      </c>
      <c r="C288" s="113"/>
      <c r="D288" s="113"/>
      <c r="E288" s="29"/>
      <c r="F288" s="113"/>
      <c r="G288" s="113"/>
      <c r="H288" s="113"/>
      <c r="I288" s="114"/>
    </row>
    <row r="289" spans="2:9" ht="23.25">
      <c r="B289" s="39" t="s">
        <v>153</v>
      </c>
      <c r="C289" s="113"/>
      <c r="D289" s="113" t="s">
        <v>154</v>
      </c>
      <c r="E289" s="113"/>
      <c r="F289" s="113"/>
      <c r="G289" s="113"/>
      <c r="H289" s="113"/>
      <c r="I289" s="114"/>
    </row>
    <row r="290" spans="2:9" ht="23.25">
      <c r="B290" s="112" t="s">
        <v>117</v>
      </c>
      <c r="C290" s="113"/>
      <c r="D290" s="113"/>
      <c r="E290" s="113"/>
      <c r="F290" s="113"/>
      <c r="G290" s="113"/>
      <c r="H290" s="113"/>
      <c r="I290" s="114"/>
    </row>
    <row r="291" spans="2:9" ht="23.25">
      <c r="B291" s="524" t="s">
        <v>118</v>
      </c>
      <c r="C291" s="525"/>
      <c r="D291" s="525"/>
      <c r="E291" s="525"/>
      <c r="F291" s="525"/>
      <c r="G291" s="525"/>
      <c r="H291" s="526"/>
      <c r="I291" s="125" t="s">
        <v>119</v>
      </c>
    </row>
    <row r="292" spans="2:9" ht="23.25">
      <c r="B292" s="111"/>
      <c r="C292" s="130"/>
      <c r="D292" s="130"/>
      <c r="E292" s="130"/>
      <c r="F292" s="130"/>
      <c r="G292" s="130"/>
      <c r="H292" s="131"/>
      <c r="I292" s="114"/>
    </row>
    <row r="293" spans="2:9" ht="23.25">
      <c r="B293" s="120" t="s">
        <v>65</v>
      </c>
      <c r="C293" s="113" t="e">
        <f>+#REF!</f>
        <v>#REF!</v>
      </c>
      <c r="D293" s="113"/>
      <c r="E293" s="113"/>
      <c r="F293" s="113"/>
      <c r="G293"/>
      <c r="H293"/>
      <c r="I293" s="133" t="e">
        <f>+I266</f>
        <v>#REF!</v>
      </c>
    </row>
    <row r="294" spans="2:9" ht="23.25">
      <c r="B294" s="112" t="s">
        <v>319</v>
      </c>
      <c r="C294" s="113" t="e">
        <f>+#REF!</f>
        <v>#REF!</v>
      </c>
      <c r="D294" s="113"/>
      <c r="E294" s="113"/>
      <c r="F294" s="113"/>
      <c r="G294" s="113"/>
      <c r="H294" s="114"/>
      <c r="I294" s="114"/>
    </row>
    <row r="295" spans="2:9" ht="23.25">
      <c r="B295" s="112" t="str">
        <f>+B264</f>
        <v>บัญชีเลขที่</v>
      </c>
      <c r="C295" s="113" t="str">
        <f>+'10.ชื่อโคงการ ชื่อบัญฃี เลขที่'!C88</f>
        <v>020058539090</v>
      </c>
      <c r="D295" s="113"/>
      <c r="E295" s="113"/>
      <c r="F295" s="113"/>
      <c r="G295" s="113"/>
      <c r="H295" s="114"/>
      <c r="I295" s="114"/>
    </row>
    <row r="296" spans="2:9" ht="23.25">
      <c r="B296" s="115"/>
      <c r="C296" s="116"/>
      <c r="D296" s="116"/>
      <c r="E296" s="116"/>
      <c r="F296" s="116"/>
      <c r="G296" s="116"/>
      <c r="H296" s="117"/>
      <c r="I296" s="117"/>
    </row>
    <row r="297" spans="2:9" ht="23.25">
      <c r="B297" s="112"/>
      <c r="C297" s="113"/>
      <c r="D297" s="29"/>
      <c r="E297" s="113" t="s">
        <v>119</v>
      </c>
      <c r="F297" s="543" t="s">
        <v>327</v>
      </c>
      <c r="G297" s="543"/>
      <c r="H297" s="543"/>
      <c r="I297" s="132" t="e">
        <f>SUM(I293:I296)</f>
        <v>#REF!</v>
      </c>
    </row>
    <row r="298" spans="2:9" ht="23.25">
      <c r="B298" s="112"/>
      <c r="C298" s="113"/>
      <c r="D298" s="113"/>
      <c r="E298" s="113"/>
      <c r="F298" s="532" t="s">
        <v>322</v>
      </c>
      <c r="G298" s="532"/>
      <c r="H298" s="532"/>
      <c r="I298" s="114"/>
    </row>
    <row r="299" spans="2:9" ht="23.25">
      <c r="B299" s="112"/>
      <c r="C299" s="29"/>
      <c r="D299" s="113"/>
      <c r="E299" s="113"/>
      <c r="F299" s="113"/>
      <c r="G299" s="113"/>
      <c r="H299" s="113"/>
      <c r="I299" s="114"/>
    </row>
    <row r="300" spans="2:9" ht="23.25">
      <c r="B300" s="112" t="s">
        <v>321</v>
      </c>
      <c r="C300" s="29"/>
      <c r="D300" s="29"/>
      <c r="E300" s="29"/>
      <c r="F300" s="113" t="s">
        <v>323</v>
      </c>
      <c r="G300" s="29"/>
      <c r="H300" s="29"/>
      <c r="I300" s="38"/>
    </row>
    <row r="301" spans="2:9" ht="23.25">
      <c r="B301" s="112"/>
      <c r="C301" s="113" t="e">
        <f>+#REF!</f>
        <v>#REF!</v>
      </c>
      <c r="D301" s="29"/>
      <c r="E301" s="113"/>
      <c r="F301" s="113"/>
      <c r="G301" s="113" t="e">
        <f>+#REF!</f>
        <v>#REF!</v>
      </c>
      <c r="H301" s="113"/>
      <c r="I301" s="38"/>
    </row>
    <row r="302" spans="2:9" ht="23.25">
      <c r="B302" s="112"/>
      <c r="C302" s="113"/>
      <c r="D302" s="29"/>
      <c r="E302" s="29"/>
      <c r="F302" s="29"/>
      <c r="G302" s="29"/>
      <c r="H302" s="29"/>
      <c r="I302" s="38"/>
    </row>
    <row r="303" spans="2:9" ht="23.25">
      <c r="B303" s="112"/>
      <c r="C303" s="113"/>
      <c r="D303" s="119"/>
      <c r="E303" s="119"/>
      <c r="F303" s="119"/>
      <c r="G303" s="119"/>
      <c r="H303" s="119"/>
      <c r="I303" s="38"/>
    </row>
    <row r="304" spans="2:9" ht="23.25">
      <c r="B304" s="112" t="s">
        <v>321</v>
      </c>
      <c r="C304" s="113"/>
      <c r="D304" s="119"/>
      <c r="E304" s="119"/>
      <c r="F304" s="113" t="s">
        <v>323</v>
      </c>
      <c r="G304" s="29"/>
      <c r="H304" s="29"/>
      <c r="I304" s="38"/>
    </row>
    <row r="305" spans="2:9" ht="23.25">
      <c r="B305" s="112"/>
      <c r="C305" s="113" t="e">
        <f>+#REF!</f>
        <v>#REF!</v>
      </c>
      <c r="D305" s="119"/>
      <c r="E305" s="119"/>
      <c r="F305" s="113"/>
      <c r="G305" s="113" t="e">
        <f>+#REF!</f>
        <v>#REF!</v>
      </c>
      <c r="H305" s="113"/>
      <c r="I305" s="38"/>
    </row>
    <row r="306" spans="2:9" ht="23.25">
      <c r="B306" s="112"/>
      <c r="C306" s="113"/>
      <c r="D306" s="113"/>
      <c r="E306" s="113"/>
      <c r="F306" s="113"/>
      <c r="G306" s="113"/>
      <c r="H306" s="113"/>
      <c r="I306" s="38"/>
    </row>
    <row r="307" spans="2:9" ht="23.25">
      <c r="B307" s="112"/>
      <c r="C307" s="113"/>
      <c r="D307" s="29" t="s">
        <v>324</v>
      </c>
      <c r="E307" s="29"/>
      <c r="F307" s="29"/>
      <c r="G307" s="52" t="s">
        <v>120</v>
      </c>
      <c r="H307" s="29"/>
      <c r="I307" s="38"/>
    </row>
    <row r="308" spans="2:9" ht="23.25">
      <c r="B308" s="112"/>
      <c r="C308" s="113"/>
      <c r="D308" s="29"/>
      <c r="E308" s="14" t="s">
        <v>8</v>
      </c>
      <c r="F308" s="29"/>
      <c r="G308" s="29"/>
      <c r="H308" s="29"/>
      <c r="I308" s="127"/>
    </row>
    <row r="309" spans="2:9" ht="23.25">
      <c r="B309" s="112"/>
      <c r="C309" s="113"/>
      <c r="D309" s="14" t="s">
        <v>10</v>
      </c>
      <c r="E309" s="29"/>
      <c r="F309" s="29"/>
      <c r="G309" s="29"/>
      <c r="H309" s="29"/>
      <c r="I309" s="127"/>
    </row>
    <row r="310" spans="2:9" ht="23.25">
      <c r="B310" s="115"/>
      <c r="C310" s="116"/>
      <c r="D310" s="128" t="s">
        <v>1</v>
      </c>
      <c r="E310" s="40">
        <f>+F283</f>
        <v>21</v>
      </c>
      <c r="F310" s="55" t="s">
        <v>11</v>
      </c>
      <c r="G310" s="55"/>
      <c r="H310" s="55"/>
      <c r="I310" s="129"/>
    </row>
    <row r="311" spans="2:9" ht="23.25">
      <c r="B311" s="111"/>
      <c r="C311" s="121"/>
      <c r="D311" s="121"/>
      <c r="E311" s="539"/>
      <c r="F311" s="539"/>
      <c r="G311" s="539"/>
      <c r="H311" s="539"/>
      <c r="I311" s="540"/>
    </row>
    <row r="312" spans="2:9" ht="23.25">
      <c r="B312" s="112"/>
      <c r="C312" s="122"/>
      <c r="D312" s="122"/>
      <c r="E312" s="118" t="s">
        <v>115</v>
      </c>
      <c r="F312" s="118"/>
      <c r="G312" s="29"/>
      <c r="H312" s="118"/>
      <c r="I312" s="123"/>
    </row>
    <row r="313" spans="2:9" ht="23.25">
      <c r="B313" s="112"/>
      <c r="C313" s="122"/>
      <c r="D313" s="122"/>
      <c r="E313" s="122" t="s">
        <v>116</v>
      </c>
      <c r="F313" s="122"/>
      <c r="G313" s="122"/>
      <c r="H313" s="122"/>
      <c r="I313" s="124"/>
    </row>
    <row r="314" spans="2:9" ht="23.25">
      <c r="B314" s="112"/>
      <c r="C314" s="113"/>
      <c r="D314" s="113"/>
      <c r="E314" s="52" t="s">
        <v>1</v>
      </c>
      <c r="F314" s="216">
        <f>+E310</f>
        <v>21</v>
      </c>
      <c r="G314" s="52" t="s">
        <v>11</v>
      </c>
      <c r="H314" s="52"/>
      <c r="I314" s="38"/>
    </row>
    <row r="315" spans="2:9" ht="23.25">
      <c r="B315" s="112"/>
      <c r="C315" s="113"/>
      <c r="D315" s="113"/>
      <c r="E315" s="113"/>
      <c r="F315" s="113"/>
      <c r="G315" s="113"/>
      <c r="H315" s="113"/>
      <c r="I315" s="114"/>
    </row>
    <row r="316" spans="2:9" ht="23.25">
      <c r="B316" s="112"/>
      <c r="C316" s="113" t="s">
        <v>314</v>
      </c>
      <c r="D316" s="113" t="e">
        <f>+#REF!</f>
        <v>#REF!</v>
      </c>
      <c r="E316" s="113"/>
      <c r="F316" s="113"/>
      <c r="G316" s="113" t="s">
        <v>315</v>
      </c>
      <c r="H316" s="113"/>
      <c r="I316" s="38"/>
    </row>
    <row r="317" spans="2:9" ht="23.25">
      <c r="B317" s="112" t="s">
        <v>316</v>
      </c>
      <c r="C317" s="113" t="s">
        <v>326</v>
      </c>
      <c r="D317" s="29"/>
      <c r="E317" s="113"/>
      <c r="F317" s="113" t="s">
        <v>317</v>
      </c>
      <c r="G317" s="29"/>
      <c r="H317" s="113"/>
      <c r="I317" s="38"/>
    </row>
    <row r="318" spans="2:9" ht="23.25">
      <c r="B318" s="112" t="s">
        <v>318</v>
      </c>
      <c r="C318" s="113"/>
      <c r="D318" s="29"/>
      <c r="E318" s="113"/>
      <c r="F318" s="29"/>
      <c r="G318" s="113"/>
      <c r="H318" s="113"/>
      <c r="I318" s="38"/>
    </row>
    <row r="319" spans="2:9" ht="23.25">
      <c r="B319" s="112" t="s">
        <v>325</v>
      </c>
      <c r="C319" s="113"/>
      <c r="D319" s="113"/>
      <c r="E319" s="29"/>
      <c r="F319" s="113"/>
      <c r="G319" s="113"/>
      <c r="H319" s="113"/>
      <c r="I319" s="114"/>
    </row>
    <row r="320" spans="2:9" ht="23.25">
      <c r="B320" s="39" t="s">
        <v>153</v>
      </c>
      <c r="C320" s="113"/>
      <c r="D320" s="113" t="s">
        <v>154</v>
      </c>
      <c r="E320" s="113"/>
      <c r="F320" s="113"/>
      <c r="G320" s="113"/>
      <c r="H320" s="113"/>
      <c r="I320" s="114"/>
    </row>
    <row r="321" spans="2:9" ht="23.25">
      <c r="B321" s="112" t="s">
        <v>117</v>
      </c>
      <c r="C321" s="113"/>
      <c r="D321" s="113"/>
      <c r="E321" s="113"/>
      <c r="F321" s="113"/>
      <c r="G321" s="113"/>
      <c r="H321" s="113"/>
      <c r="I321" s="114"/>
    </row>
    <row r="322" spans="2:9" ht="23.25">
      <c r="B322" s="524" t="s">
        <v>118</v>
      </c>
      <c r="C322" s="525"/>
      <c r="D322" s="525"/>
      <c r="E322" s="525"/>
      <c r="F322" s="525"/>
      <c r="G322" s="525"/>
      <c r="H322" s="526"/>
      <c r="I322" s="125" t="s">
        <v>119</v>
      </c>
    </row>
    <row r="323" spans="2:9" ht="23.25">
      <c r="B323" s="111"/>
      <c r="C323" s="130"/>
      <c r="D323" s="130"/>
      <c r="E323" s="130"/>
      <c r="F323" s="130"/>
      <c r="G323" s="130"/>
      <c r="H323" s="131"/>
      <c r="I323" s="114"/>
    </row>
    <row r="324" spans="2:9" ht="23.25">
      <c r="B324" s="120" t="s">
        <v>65</v>
      </c>
      <c r="C324" s="113" t="e">
        <f>+#REF!</f>
        <v>#REF!</v>
      </c>
      <c r="D324" s="113"/>
      <c r="E324" s="113"/>
      <c r="F324" s="113"/>
      <c r="G324"/>
      <c r="H324"/>
      <c r="I324" s="133" t="e">
        <f>+I200</f>
        <v>#REF!</v>
      </c>
    </row>
    <row r="325" spans="2:9" ht="23.25">
      <c r="B325" s="112" t="s">
        <v>319</v>
      </c>
      <c r="C325" s="113" t="e">
        <f>+#REF!</f>
        <v>#REF!</v>
      </c>
      <c r="D325" s="113"/>
      <c r="E325" s="113"/>
      <c r="F325" s="113"/>
      <c r="G325" s="113"/>
      <c r="H325" s="114"/>
      <c r="I325" s="114"/>
    </row>
    <row r="326" spans="2:9" ht="23.25">
      <c r="B326" s="112" t="str">
        <f>+B295</f>
        <v>บัญชีเลขที่</v>
      </c>
      <c r="C326" s="113" t="str">
        <f>+'10.ชื่อโคงการ ชื่อบัญฃี เลขที่'!C96</f>
        <v>020058581592</v>
      </c>
      <c r="D326" s="113"/>
      <c r="E326" s="113"/>
      <c r="F326" s="113"/>
      <c r="G326" s="113"/>
      <c r="H326" s="114"/>
      <c r="I326" s="114"/>
    </row>
    <row r="327" spans="2:9" ht="23.25">
      <c r="B327" s="115"/>
      <c r="C327" s="116"/>
      <c r="D327" s="116"/>
      <c r="E327" s="116"/>
      <c r="F327" s="116"/>
      <c r="G327" s="116"/>
      <c r="H327" s="117"/>
      <c r="I327" s="117"/>
    </row>
    <row r="328" spans="2:9" ht="23.25">
      <c r="B328" s="112"/>
      <c r="C328" s="113"/>
      <c r="D328" s="29"/>
      <c r="E328" s="113" t="s">
        <v>119</v>
      </c>
      <c r="F328" s="543" t="s">
        <v>320</v>
      </c>
      <c r="G328" s="543"/>
      <c r="H328" s="543"/>
      <c r="I328" s="132" t="e">
        <f>SUM(I324:I327)</f>
        <v>#REF!</v>
      </c>
    </row>
    <row r="329" spans="2:9" ht="23.25">
      <c r="B329" s="112"/>
      <c r="C329" s="113"/>
      <c r="D329" s="113"/>
      <c r="E329" s="113"/>
      <c r="F329" s="532" t="s">
        <v>322</v>
      </c>
      <c r="G329" s="532"/>
      <c r="H329" s="532"/>
      <c r="I329" s="114"/>
    </row>
    <row r="330" spans="2:9" ht="23.25">
      <c r="B330" s="112"/>
      <c r="C330" s="29"/>
      <c r="D330" s="113"/>
      <c r="E330" s="113"/>
      <c r="F330" s="113"/>
      <c r="G330" s="113"/>
      <c r="H330" s="113"/>
      <c r="I330" s="114"/>
    </row>
    <row r="331" spans="2:9" ht="23.25">
      <c r="B331" s="112" t="s">
        <v>321</v>
      </c>
      <c r="C331" s="29"/>
      <c r="D331" s="29"/>
      <c r="E331" s="29"/>
      <c r="F331" s="113" t="s">
        <v>323</v>
      </c>
      <c r="G331" s="29"/>
      <c r="H331" s="29"/>
      <c r="I331" s="38"/>
    </row>
    <row r="332" spans="2:9" ht="23.25">
      <c r="B332" s="112"/>
      <c r="C332" s="113" t="e">
        <f>+#REF!</f>
        <v>#REF!</v>
      </c>
      <c r="D332" s="29"/>
      <c r="E332" s="113"/>
      <c r="F332" s="113"/>
      <c r="G332" s="113" t="e">
        <f>+#REF!</f>
        <v>#REF!</v>
      </c>
      <c r="H332" s="113"/>
      <c r="I332" s="38"/>
    </row>
    <row r="333" spans="2:9" ht="23.25">
      <c r="B333" s="112"/>
      <c r="C333" s="113"/>
      <c r="D333" s="29"/>
      <c r="E333" s="29"/>
      <c r="F333" s="29"/>
      <c r="G333" s="29"/>
      <c r="H333" s="29"/>
      <c r="I333" s="38"/>
    </row>
    <row r="334" spans="2:9" ht="23.25">
      <c r="B334" s="112"/>
      <c r="C334" s="113"/>
      <c r="D334" s="119"/>
      <c r="E334" s="119"/>
      <c r="F334" s="119"/>
      <c r="G334" s="119"/>
      <c r="H334" s="119"/>
      <c r="I334" s="38"/>
    </row>
    <row r="335" spans="2:9" ht="23.25">
      <c r="B335" s="112" t="s">
        <v>321</v>
      </c>
      <c r="C335" s="113"/>
      <c r="D335" s="119"/>
      <c r="E335" s="119"/>
      <c r="F335" s="113" t="s">
        <v>323</v>
      </c>
      <c r="G335" s="29"/>
      <c r="H335" s="29"/>
      <c r="I335" s="38"/>
    </row>
    <row r="336" spans="2:9" ht="23.25">
      <c r="B336" s="112"/>
      <c r="C336" s="113" t="e">
        <f>+#REF!</f>
        <v>#REF!</v>
      </c>
      <c r="D336" s="119"/>
      <c r="E336" s="119"/>
      <c r="F336" s="113"/>
      <c r="G336" s="113"/>
      <c r="H336" s="113"/>
      <c r="I336" s="38"/>
    </row>
    <row r="337" spans="2:9" ht="23.25">
      <c r="B337" s="112"/>
      <c r="C337" s="113"/>
      <c r="D337" s="113"/>
      <c r="E337" s="113"/>
      <c r="F337" s="113"/>
      <c r="G337" s="113"/>
      <c r="H337" s="113"/>
      <c r="I337" s="38"/>
    </row>
    <row r="338" spans="2:9" ht="23.25">
      <c r="B338" s="112"/>
      <c r="C338" s="113"/>
      <c r="D338" s="29" t="s">
        <v>324</v>
      </c>
      <c r="E338" s="29"/>
      <c r="F338" s="29"/>
      <c r="G338" s="52" t="s">
        <v>120</v>
      </c>
      <c r="H338" s="29"/>
      <c r="I338" s="38"/>
    </row>
    <row r="339" spans="2:9" ht="23.25">
      <c r="B339" s="112"/>
      <c r="C339" s="113"/>
      <c r="D339" s="29"/>
      <c r="E339" s="14" t="s">
        <v>8</v>
      </c>
      <c r="F339" s="29"/>
      <c r="G339" s="29"/>
      <c r="H339" s="29"/>
      <c r="I339" s="127"/>
    </row>
    <row r="340" spans="2:9" ht="23.25">
      <c r="B340" s="112"/>
      <c r="C340" s="113"/>
      <c r="D340" s="14" t="s">
        <v>10</v>
      </c>
      <c r="E340" s="29"/>
      <c r="F340" s="29"/>
      <c r="G340" s="29"/>
      <c r="H340" s="29"/>
      <c r="I340" s="127"/>
    </row>
    <row r="341" spans="2:9" ht="23.25">
      <c r="B341" s="115"/>
      <c r="C341" s="116"/>
      <c r="D341" s="128" t="s">
        <v>1</v>
      </c>
      <c r="E341" s="40">
        <f>+F314</f>
        <v>21</v>
      </c>
      <c r="F341" s="55" t="s">
        <v>11</v>
      </c>
      <c r="G341" s="55"/>
      <c r="H341" s="55"/>
      <c r="I341" s="129"/>
    </row>
    <row r="342" spans="2:9" ht="23.25">
      <c r="B342" s="111"/>
      <c r="C342" s="121"/>
      <c r="D342" s="121"/>
      <c r="E342" s="539"/>
      <c r="F342" s="539"/>
      <c r="G342" s="539"/>
      <c r="H342" s="539"/>
      <c r="I342" s="540"/>
    </row>
    <row r="343" spans="2:9" ht="23.25">
      <c r="B343" s="112"/>
      <c r="C343" s="122"/>
      <c r="D343" s="122"/>
      <c r="E343" s="118" t="s">
        <v>115</v>
      </c>
      <c r="F343" s="118"/>
      <c r="G343" s="29"/>
      <c r="H343" s="118"/>
      <c r="I343" s="123"/>
    </row>
    <row r="344" spans="2:9" ht="23.25">
      <c r="B344" s="112"/>
      <c r="C344" s="122"/>
      <c r="D344" s="122"/>
      <c r="E344" s="122" t="s">
        <v>116</v>
      </c>
      <c r="F344" s="122"/>
      <c r="G344" s="122"/>
      <c r="H344" s="122"/>
      <c r="I344" s="124"/>
    </row>
    <row r="345" spans="2:9" ht="23.25">
      <c r="B345" s="112"/>
      <c r="C345" s="113"/>
      <c r="D345" s="113"/>
      <c r="E345" s="52" t="s">
        <v>1</v>
      </c>
      <c r="F345" s="60">
        <f>+E341</f>
        <v>21</v>
      </c>
      <c r="G345" s="52" t="s">
        <v>11</v>
      </c>
      <c r="H345" s="52"/>
      <c r="I345" s="38"/>
    </row>
    <row r="346" spans="2:9" ht="23.25">
      <c r="B346" s="112"/>
      <c r="C346" s="113"/>
      <c r="D346" s="113"/>
      <c r="E346" s="113"/>
      <c r="F346" s="113"/>
      <c r="G346" s="113"/>
      <c r="H346" s="113"/>
      <c r="I346" s="114"/>
    </row>
    <row r="347" spans="2:9" ht="23.25">
      <c r="B347" s="112"/>
      <c r="C347" s="113" t="s">
        <v>314</v>
      </c>
      <c r="D347" s="113" t="e">
        <f>+#REF!</f>
        <v>#REF!</v>
      </c>
      <c r="E347" s="113"/>
      <c r="F347" s="113"/>
      <c r="G347" s="113" t="s">
        <v>315</v>
      </c>
      <c r="H347" s="113"/>
      <c r="I347" s="38"/>
    </row>
    <row r="348" spans="2:9" ht="23.25">
      <c r="B348" s="112" t="s">
        <v>316</v>
      </c>
      <c r="C348" s="113" t="s">
        <v>326</v>
      </c>
      <c r="D348" s="29"/>
      <c r="E348" s="113"/>
      <c r="F348" s="113" t="s">
        <v>317</v>
      </c>
      <c r="G348" s="29"/>
      <c r="H348" s="113"/>
      <c r="I348" s="38"/>
    </row>
    <row r="349" spans="2:9" ht="23.25">
      <c r="B349" s="112" t="s">
        <v>318</v>
      </c>
      <c r="C349" s="113"/>
      <c r="D349" s="29"/>
      <c r="E349" s="113"/>
      <c r="F349" s="29"/>
      <c r="G349" s="113"/>
      <c r="H349" s="113"/>
      <c r="I349" s="38"/>
    </row>
    <row r="350" spans="2:9" ht="23.25">
      <c r="B350" s="112" t="s">
        <v>325</v>
      </c>
      <c r="C350" s="113"/>
      <c r="D350" s="113"/>
      <c r="E350" s="29"/>
      <c r="F350" s="113"/>
      <c r="G350" s="113"/>
      <c r="H350" s="113"/>
      <c r="I350" s="114"/>
    </row>
    <row r="351" spans="2:9" ht="23.25">
      <c r="B351" s="39" t="s">
        <v>153</v>
      </c>
      <c r="C351" s="113"/>
      <c r="D351" s="113" t="s">
        <v>154</v>
      </c>
      <c r="E351" s="113"/>
      <c r="F351" s="113"/>
      <c r="G351" s="113"/>
      <c r="H351" s="113"/>
      <c r="I351" s="114"/>
    </row>
    <row r="352" spans="2:9" ht="23.25">
      <c r="B352" s="112" t="s">
        <v>117</v>
      </c>
      <c r="C352" s="113"/>
      <c r="D352" s="113"/>
      <c r="E352" s="113"/>
      <c r="F352" s="113"/>
      <c r="G352" s="113"/>
      <c r="H352" s="113"/>
      <c r="I352" s="114"/>
    </row>
    <row r="353" spans="2:9" ht="23.25">
      <c r="B353" s="524" t="s">
        <v>118</v>
      </c>
      <c r="C353" s="525"/>
      <c r="D353" s="525"/>
      <c r="E353" s="525"/>
      <c r="F353" s="525"/>
      <c r="G353" s="525"/>
      <c r="H353" s="526"/>
      <c r="I353" s="125" t="s">
        <v>119</v>
      </c>
    </row>
    <row r="354" spans="2:9" ht="23.25">
      <c r="B354" s="111"/>
      <c r="C354" s="130"/>
      <c r="D354" s="130"/>
      <c r="E354" s="130"/>
      <c r="F354" s="130"/>
      <c r="G354" s="130"/>
      <c r="H354" s="131"/>
      <c r="I354" s="114"/>
    </row>
    <row r="355" spans="2:9" ht="23.25">
      <c r="B355" s="120" t="s">
        <v>65</v>
      </c>
      <c r="C355" s="113" t="e">
        <f>+#REF!</f>
        <v>#REF!</v>
      </c>
      <c r="D355" s="113"/>
      <c r="E355" s="113"/>
      <c r="F355" s="113"/>
      <c r="G355"/>
      <c r="H355"/>
      <c r="I355" s="133" t="e">
        <f>+I328</f>
        <v>#REF!</v>
      </c>
    </row>
    <row r="356" spans="2:9" ht="23.25">
      <c r="B356" s="112" t="s">
        <v>319</v>
      </c>
      <c r="C356" s="113" t="e">
        <f>+#REF!</f>
        <v>#REF!</v>
      </c>
      <c r="D356" s="113"/>
      <c r="E356" s="113"/>
      <c r="F356" s="113"/>
      <c r="G356" s="113"/>
      <c r="H356" s="114"/>
      <c r="I356" s="114"/>
    </row>
    <row r="357" spans="2:9" ht="23.25">
      <c r="B357" s="112" t="str">
        <f>+B326</f>
        <v>บัญชีเลขที่</v>
      </c>
      <c r="C357" s="134" t="str">
        <f>+'10.ชื่อโคงการ ชื่อบัญฃี เลขที่'!C104</f>
        <v>020060078429</v>
      </c>
      <c r="D357" s="113"/>
      <c r="E357" s="113"/>
      <c r="F357" s="113"/>
      <c r="G357" s="113"/>
      <c r="H357" s="114"/>
      <c r="I357" s="114"/>
    </row>
    <row r="358" spans="2:9" ht="23.25">
      <c r="B358" s="115"/>
      <c r="C358" s="116"/>
      <c r="D358" s="116"/>
      <c r="E358" s="116"/>
      <c r="F358" s="116"/>
      <c r="G358" s="116"/>
      <c r="H358" s="117"/>
      <c r="I358" s="117"/>
    </row>
    <row r="359" spans="2:9" ht="23.25">
      <c r="B359" s="112"/>
      <c r="C359" s="113"/>
      <c r="D359" s="29"/>
      <c r="E359" s="113" t="s">
        <v>119</v>
      </c>
      <c r="F359" s="543" t="s">
        <v>320</v>
      </c>
      <c r="G359" s="543"/>
      <c r="H359" s="543"/>
      <c r="I359" s="132" t="e">
        <f>SUM(I355:I358)</f>
        <v>#REF!</v>
      </c>
    </row>
    <row r="360" spans="2:9" ht="23.25">
      <c r="B360" s="112"/>
      <c r="C360" s="113"/>
      <c r="D360" s="113"/>
      <c r="E360" s="113"/>
      <c r="F360" s="532" t="s">
        <v>322</v>
      </c>
      <c r="G360" s="532"/>
      <c r="H360" s="532"/>
      <c r="I360" s="114"/>
    </row>
    <row r="361" spans="2:9" ht="23.25">
      <c r="B361" s="112"/>
      <c r="C361" s="29"/>
      <c r="D361" s="113"/>
      <c r="E361" s="113"/>
      <c r="F361" s="113"/>
      <c r="G361" s="113"/>
      <c r="H361" s="113"/>
      <c r="I361" s="114"/>
    </row>
    <row r="362" spans="2:9" ht="23.25">
      <c r="B362" s="112" t="s">
        <v>321</v>
      </c>
      <c r="C362" s="29"/>
      <c r="D362" s="29"/>
      <c r="E362" s="29"/>
      <c r="F362" s="113" t="s">
        <v>323</v>
      </c>
      <c r="G362" s="29"/>
      <c r="H362" s="29"/>
      <c r="I362" s="38"/>
    </row>
    <row r="363" spans="2:9" ht="23.25">
      <c r="B363" s="112"/>
      <c r="C363" s="113" t="e">
        <f>+D347</f>
        <v>#REF!</v>
      </c>
      <c r="D363" s="29"/>
      <c r="E363" s="113"/>
      <c r="F363" s="113"/>
      <c r="G363" s="113" t="e">
        <f>+#REF!</f>
        <v>#REF!</v>
      </c>
      <c r="H363" s="113"/>
      <c r="I363" s="38"/>
    </row>
    <row r="364" spans="2:9" ht="23.25">
      <c r="B364" s="112"/>
      <c r="C364" s="113"/>
      <c r="D364" s="29"/>
      <c r="E364" s="29"/>
      <c r="F364" s="29"/>
      <c r="G364" s="29"/>
      <c r="H364" s="29"/>
      <c r="I364" s="38"/>
    </row>
    <row r="365" spans="2:9" ht="23.25">
      <c r="B365" s="112"/>
      <c r="C365" s="113"/>
      <c r="D365" s="119"/>
      <c r="E365" s="119"/>
      <c r="F365" s="119"/>
      <c r="G365" s="119"/>
      <c r="H365" s="119"/>
      <c r="I365" s="38"/>
    </row>
    <row r="366" spans="2:9" ht="23.25">
      <c r="B366" s="112" t="s">
        <v>321</v>
      </c>
      <c r="C366" s="113"/>
      <c r="D366" s="119"/>
      <c r="E366" s="119"/>
      <c r="F366" s="113" t="s">
        <v>323</v>
      </c>
      <c r="G366" s="29"/>
      <c r="H366" s="29"/>
      <c r="I366" s="38"/>
    </row>
    <row r="367" spans="2:9" ht="23.25">
      <c r="B367" s="112"/>
      <c r="C367" s="113" t="e">
        <f>+#REF!</f>
        <v>#REF!</v>
      </c>
      <c r="D367" s="119"/>
      <c r="E367" s="119"/>
      <c r="F367" s="113"/>
      <c r="G367" s="113"/>
      <c r="H367" s="113"/>
      <c r="I367" s="38"/>
    </row>
    <row r="368" spans="2:9" ht="23.25">
      <c r="B368" s="112"/>
      <c r="C368" s="113"/>
      <c r="D368" s="113"/>
      <c r="E368" s="113"/>
      <c r="F368" s="113"/>
      <c r="G368" s="113"/>
      <c r="H368" s="113"/>
      <c r="I368" s="38"/>
    </row>
    <row r="369" spans="2:9" ht="23.25">
      <c r="B369" s="112"/>
      <c r="C369" s="113"/>
      <c r="D369" s="29" t="s">
        <v>324</v>
      </c>
      <c r="E369" s="29"/>
      <c r="F369" s="29"/>
      <c r="G369" s="52" t="s">
        <v>120</v>
      </c>
      <c r="H369" s="29"/>
      <c r="I369" s="38"/>
    </row>
    <row r="370" spans="2:9" ht="23.25">
      <c r="B370" s="112"/>
      <c r="C370" s="113"/>
      <c r="D370" s="29"/>
      <c r="E370" s="14" t="s">
        <v>8</v>
      </c>
      <c r="F370" s="29"/>
      <c r="G370" s="29"/>
      <c r="H370" s="29"/>
      <c r="I370" s="127"/>
    </row>
    <row r="371" spans="2:9" ht="23.25">
      <c r="B371" s="112"/>
      <c r="C371" s="113"/>
      <c r="D371" s="14" t="s">
        <v>10</v>
      </c>
      <c r="E371" s="29"/>
      <c r="F371" s="29"/>
      <c r="G371" s="29"/>
      <c r="H371" s="29"/>
      <c r="I371" s="127"/>
    </row>
    <row r="372" spans="2:9" ht="23.25">
      <c r="B372" s="115"/>
      <c r="C372" s="116"/>
      <c r="D372" s="128" t="s">
        <v>1</v>
      </c>
      <c r="E372" s="40">
        <f>+F345</f>
        <v>21</v>
      </c>
      <c r="F372" s="55" t="s">
        <v>11</v>
      </c>
      <c r="G372" s="55"/>
      <c r="H372" s="55"/>
      <c r="I372" s="129"/>
    </row>
    <row r="373" spans="2:4" ht="23.25">
      <c r="B373" s="111"/>
      <c r="C373" s="121"/>
      <c r="D373" s="121"/>
    </row>
    <row r="374" spans="2:9" ht="23.25">
      <c r="B374" s="112"/>
      <c r="C374" s="122"/>
      <c r="D374" s="122"/>
      <c r="E374" s="118"/>
      <c r="F374" s="118"/>
      <c r="G374" s="29"/>
      <c r="H374" s="118"/>
      <c r="I374" s="123"/>
    </row>
    <row r="375" spans="2:9" ht="23.25">
      <c r="B375" s="112"/>
      <c r="C375" s="122"/>
      <c r="D375" s="122"/>
      <c r="E375" s="118"/>
      <c r="F375" s="118"/>
      <c r="G375" s="29"/>
      <c r="H375" s="118"/>
      <c r="I375" s="123"/>
    </row>
    <row r="376" spans="2:9" ht="23.25">
      <c r="B376" s="112"/>
      <c r="C376" s="122"/>
      <c r="D376" s="122"/>
      <c r="E376" s="118"/>
      <c r="F376" s="118"/>
      <c r="G376" s="29"/>
      <c r="H376" s="118"/>
      <c r="I376" s="123"/>
    </row>
    <row r="377" spans="2:9" ht="23.25">
      <c r="B377" s="112"/>
      <c r="C377" s="122"/>
      <c r="D377" s="122"/>
      <c r="E377" s="122" t="s">
        <v>116</v>
      </c>
      <c r="F377" s="122"/>
      <c r="G377" s="122"/>
      <c r="H377" s="122"/>
      <c r="I377" s="124"/>
    </row>
    <row r="378" spans="2:9" ht="23.25">
      <c r="B378" s="112"/>
      <c r="C378" s="113"/>
      <c r="D378" s="113"/>
      <c r="E378" s="52" t="s">
        <v>1</v>
      </c>
      <c r="F378" s="405">
        <v>14</v>
      </c>
      <c r="G378" s="52" t="str">
        <f>+'3.ใบเบิกเงิน'!I2039</f>
        <v>เดือน กรกฏาคม  พ.ศ.2560</v>
      </c>
      <c r="H378" s="52"/>
      <c r="I378" s="38"/>
    </row>
    <row r="379" spans="2:9" ht="23.25">
      <c r="B379" s="112"/>
      <c r="C379" s="113" t="s">
        <v>314</v>
      </c>
      <c r="D379" s="113" t="s">
        <v>846</v>
      </c>
      <c r="E379" s="113"/>
      <c r="F379" s="113"/>
      <c r="G379" s="113" t="s">
        <v>315</v>
      </c>
      <c r="H379" s="113"/>
      <c r="I379" s="38"/>
    </row>
    <row r="380" spans="2:9" ht="23.25">
      <c r="B380" s="112" t="s">
        <v>316</v>
      </c>
      <c r="C380" s="113" t="s">
        <v>326</v>
      </c>
      <c r="D380" s="29"/>
      <c r="E380" s="113"/>
      <c r="F380" s="113" t="s">
        <v>847</v>
      </c>
      <c r="G380" s="29"/>
      <c r="H380" s="113"/>
      <c r="I380" s="38"/>
    </row>
    <row r="381" spans="2:9" ht="23.25">
      <c r="B381" s="112" t="s">
        <v>318</v>
      </c>
      <c r="C381" s="113"/>
      <c r="D381" s="29"/>
      <c r="E381" s="113"/>
      <c r="F381" s="29"/>
      <c r="G381" s="113"/>
      <c r="H381" s="113"/>
      <c r="I381" s="38"/>
    </row>
    <row r="382" spans="2:9" ht="23.25">
      <c r="B382" s="112" t="s">
        <v>325</v>
      </c>
      <c r="C382" s="113"/>
      <c r="D382" s="113"/>
      <c r="E382" s="29"/>
      <c r="F382" s="113"/>
      <c r="G382" s="113"/>
      <c r="H382" s="113"/>
      <c r="I382" s="114"/>
    </row>
    <row r="383" spans="2:9" ht="23.25">
      <c r="B383" s="39" t="s">
        <v>153</v>
      </c>
      <c r="C383" s="113"/>
      <c r="D383" s="113" t="s">
        <v>154</v>
      </c>
      <c r="E383" s="113"/>
      <c r="F383" s="113"/>
      <c r="G383" s="113"/>
      <c r="H383" s="113"/>
      <c r="I383" s="114"/>
    </row>
    <row r="384" spans="2:9" ht="23.25">
      <c r="B384" s="112" t="s">
        <v>117</v>
      </c>
      <c r="C384" s="113"/>
      <c r="D384" s="113"/>
      <c r="E384" s="113"/>
      <c r="F384" s="113"/>
      <c r="G384" s="113"/>
      <c r="H384" s="113"/>
      <c r="I384" s="114"/>
    </row>
    <row r="385" spans="2:9" ht="23.25">
      <c r="B385" s="524" t="s">
        <v>118</v>
      </c>
      <c r="C385" s="525"/>
      <c r="D385" s="525"/>
      <c r="E385" s="525"/>
      <c r="F385" s="525"/>
      <c r="G385" s="525"/>
      <c r="H385" s="526"/>
      <c r="I385" s="125" t="s">
        <v>119</v>
      </c>
    </row>
    <row r="386" spans="2:9" ht="23.25">
      <c r="B386" s="111"/>
      <c r="C386" s="130"/>
      <c r="D386" s="130"/>
      <c r="E386" s="130"/>
      <c r="F386" s="130"/>
      <c r="G386" s="130"/>
      <c r="H386" s="131"/>
      <c r="I386" s="114"/>
    </row>
    <row r="387" spans="2:9" ht="23.25">
      <c r="B387" s="120" t="s">
        <v>65</v>
      </c>
      <c r="C387" s="113" t="e">
        <f>+#REF!</f>
        <v>#REF!</v>
      </c>
      <c r="D387" s="113"/>
      <c r="E387" s="113"/>
      <c r="F387" s="113"/>
      <c r="G387"/>
      <c r="H387"/>
      <c r="I387" s="133" t="e">
        <f>+#REF!</f>
        <v>#REF!</v>
      </c>
    </row>
    <row r="388" spans="2:9" ht="23.25">
      <c r="B388" s="112" t="s">
        <v>319</v>
      </c>
      <c r="C388" s="113" t="e">
        <f>+#REF!</f>
        <v>#REF!</v>
      </c>
      <c r="D388" s="113"/>
      <c r="E388" s="113"/>
      <c r="F388" s="113"/>
      <c r="G388" s="113"/>
      <c r="H388" s="114"/>
      <c r="I388" s="114"/>
    </row>
    <row r="389" spans="2:9" ht="23.25">
      <c r="B389" s="112" t="str">
        <f>+B357</f>
        <v>บัญชีเลขที่</v>
      </c>
      <c r="C389" s="134" t="s">
        <v>895</v>
      </c>
      <c r="D389" s="113"/>
      <c r="E389" s="113"/>
      <c r="F389" s="113"/>
      <c r="G389" s="113"/>
      <c r="H389" s="114"/>
      <c r="I389" s="114"/>
    </row>
    <row r="390" spans="2:9" ht="23.25">
      <c r="B390" s="115"/>
      <c r="C390" s="116"/>
      <c r="D390" s="116"/>
      <c r="E390" s="116"/>
      <c r="F390" s="116"/>
      <c r="G390" s="116"/>
      <c r="H390" s="117"/>
      <c r="I390" s="117"/>
    </row>
    <row r="391" spans="2:9" ht="23.25">
      <c r="B391" s="112"/>
      <c r="C391" s="113"/>
      <c r="D391" s="29"/>
      <c r="E391" s="113" t="s">
        <v>119</v>
      </c>
      <c r="F391" s="543" t="s">
        <v>775</v>
      </c>
      <c r="G391" s="543"/>
      <c r="H391" s="543"/>
      <c r="I391" s="132" t="e">
        <f>SUM(I387:I390)</f>
        <v>#REF!</v>
      </c>
    </row>
    <row r="392" spans="2:9" ht="23.25">
      <c r="B392" s="112"/>
      <c r="C392" s="113"/>
      <c r="D392" s="113"/>
      <c r="E392" s="113"/>
      <c r="F392" s="532" t="s">
        <v>322</v>
      </c>
      <c r="G392" s="532"/>
      <c r="H392" s="532"/>
      <c r="I392" s="114"/>
    </row>
    <row r="393" spans="2:9" ht="23.25">
      <c r="B393" s="112"/>
      <c r="C393" s="29"/>
      <c r="D393" s="113"/>
      <c r="E393" s="113"/>
      <c r="F393" s="113"/>
      <c r="G393" s="113"/>
      <c r="H393" s="113"/>
      <c r="I393" s="114"/>
    </row>
    <row r="394" spans="2:9" ht="23.25">
      <c r="B394" s="112" t="s">
        <v>321</v>
      </c>
      <c r="C394" s="29"/>
      <c r="D394" s="29"/>
      <c r="E394" s="29"/>
      <c r="F394" s="113" t="s">
        <v>323</v>
      </c>
      <c r="G394" s="29"/>
      <c r="H394" s="29"/>
      <c r="I394" s="38"/>
    </row>
    <row r="395" spans="2:9" ht="23.25">
      <c r="B395" s="112"/>
      <c r="C395" s="113" t="str">
        <f>+D379</f>
        <v>นายบูรณโชค  บำรุงกิจ</v>
      </c>
      <c r="D395" s="29"/>
      <c r="E395" s="113"/>
      <c r="F395" s="113"/>
      <c r="G395" s="113" t="e">
        <f>+'3.ใบเบิกเงิน'!E2024</f>
        <v>#REF!</v>
      </c>
      <c r="H395" s="113"/>
      <c r="I395" s="38"/>
    </row>
    <row r="396" spans="2:9" ht="23.25">
      <c r="B396" s="112"/>
      <c r="C396" s="113"/>
      <c r="D396" s="29"/>
      <c r="E396" s="29"/>
      <c r="F396" s="29"/>
      <c r="G396" s="29"/>
      <c r="H396" s="29"/>
      <c r="I396" s="38"/>
    </row>
    <row r="397" spans="2:9" ht="23.25">
      <c r="B397" s="112"/>
      <c r="C397" s="113"/>
      <c r="D397" s="119"/>
      <c r="E397" s="119"/>
      <c r="F397" s="119"/>
      <c r="G397" s="119"/>
      <c r="H397" s="119"/>
      <c r="I397" s="38"/>
    </row>
    <row r="398" spans="2:9" ht="23.25">
      <c r="B398" s="112" t="s">
        <v>321</v>
      </c>
      <c r="C398" s="113"/>
      <c r="D398" s="119"/>
      <c r="E398" s="119"/>
      <c r="F398" s="113" t="s">
        <v>323</v>
      </c>
      <c r="G398" s="29"/>
      <c r="H398" s="29"/>
      <c r="I398" s="38"/>
    </row>
    <row r="399" spans="2:9" ht="23.25">
      <c r="B399" s="112"/>
      <c r="C399" s="113" t="e">
        <f>+'3.ใบเบิกเงิน'!C2025</f>
        <v>#REF!</v>
      </c>
      <c r="D399" s="119"/>
      <c r="E399" s="119"/>
      <c r="F399" s="113"/>
      <c r="G399" s="113" t="str">
        <f>+'3.ใบเบิกเงิน'!E2025</f>
        <v>นายไพโรจน์  มาลากอง</v>
      </c>
      <c r="H399" s="113"/>
      <c r="I399" s="38"/>
    </row>
    <row r="400" spans="2:9" ht="23.25">
      <c r="B400" s="112"/>
      <c r="C400" s="113"/>
      <c r="D400" s="29" t="s">
        <v>324</v>
      </c>
      <c r="E400" s="29"/>
      <c r="F400" s="29"/>
      <c r="G400" s="52" t="s">
        <v>120</v>
      </c>
      <c r="H400" s="29"/>
      <c r="I400" s="38"/>
    </row>
    <row r="401" spans="2:9" ht="23.25">
      <c r="B401" s="112"/>
      <c r="C401" s="113"/>
      <c r="D401" s="29"/>
      <c r="E401" s="14" t="s">
        <v>8</v>
      </c>
      <c r="F401" s="29"/>
      <c r="G401" s="29"/>
      <c r="H401" s="29"/>
      <c r="I401" s="127"/>
    </row>
    <row r="402" spans="2:9" ht="23.25">
      <c r="B402" s="112"/>
      <c r="C402" s="113"/>
      <c r="D402" s="14" t="s">
        <v>10</v>
      </c>
      <c r="E402" s="29"/>
      <c r="F402" s="29"/>
      <c r="G402" s="29"/>
      <c r="H402" s="29"/>
      <c r="I402" s="127"/>
    </row>
    <row r="403" spans="2:9" ht="23.25">
      <c r="B403" s="115"/>
      <c r="C403" s="116"/>
      <c r="D403" s="128" t="s">
        <v>1</v>
      </c>
      <c r="E403" s="40">
        <f>+F378</f>
        <v>14</v>
      </c>
      <c r="F403" s="55" t="str">
        <f>+G378</f>
        <v>เดือน กรกฏาคม  พ.ศ.2560</v>
      </c>
      <c r="G403" s="55"/>
      <c r="H403" s="55"/>
      <c r="I403" s="129"/>
    </row>
  </sheetData>
  <sheetProtection/>
  <mergeCells count="52">
    <mergeCell ref="B385:H385"/>
    <mergeCell ref="F391:H391"/>
    <mergeCell ref="F392:H392"/>
    <mergeCell ref="E342:I342"/>
    <mergeCell ref="B353:H353"/>
    <mergeCell ref="F359:H359"/>
    <mergeCell ref="F360:H360"/>
    <mergeCell ref="E311:I311"/>
    <mergeCell ref="B322:H322"/>
    <mergeCell ref="F328:H328"/>
    <mergeCell ref="F329:H329"/>
    <mergeCell ref="E280:I280"/>
    <mergeCell ref="B291:H291"/>
    <mergeCell ref="F297:H297"/>
    <mergeCell ref="F298:H298"/>
    <mergeCell ref="E249:I249"/>
    <mergeCell ref="B260:H260"/>
    <mergeCell ref="F266:H266"/>
    <mergeCell ref="F267:H267"/>
    <mergeCell ref="E218:I218"/>
    <mergeCell ref="B229:H229"/>
    <mergeCell ref="F235:H235"/>
    <mergeCell ref="F236:H236"/>
    <mergeCell ref="E187:I187"/>
    <mergeCell ref="B198:H198"/>
    <mergeCell ref="F204:H204"/>
    <mergeCell ref="F205:H205"/>
    <mergeCell ref="E156:I156"/>
    <mergeCell ref="B167:H167"/>
    <mergeCell ref="F173:H173"/>
    <mergeCell ref="F174:H174"/>
    <mergeCell ref="E125:I125"/>
    <mergeCell ref="B136:H136"/>
    <mergeCell ref="F142:H142"/>
    <mergeCell ref="F143:H143"/>
    <mergeCell ref="E94:I94"/>
    <mergeCell ref="B105:H105"/>
    <mergeCell ref="F111:H111"/>
    <mergeCell ref="F112:H112"/>
    <mergeCell ref="B74:H74"/>
    <mergeCell ref="F80:H80"/>
    <mergeCell ref="F81:H81"/>
    <mergeCell ref="E32:I32"/>
    <mergeCell ref="B43:H43"/>
    <mergeCell ref="F49:H49"/>
    <mergeCell ref="F50:H50"/>
    <mergeCell ref="E1:I1"/>
    <mergeCell ref="B12:H12"/>
    <mergeCell ref="G14:H14"/>
    <mergeCell ref="F18:H18"/>
    <mergeCell ref="F19:H19"/>
    <mergeCell ref="E63:I63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408"/>
  <sheetViews>
    <sheetView view="pageBreakPreview" zoomScale="180" zoomScaleSheetLayoutView="180" zoomScalePageLayoutView="0" workbookViewId="0" topLeftCell="A205">
      <selection activeCell="B176" sqref="B176:E176"/>
    </sheetView>
  </sheetViews>
  <sheetFormatPr defaultColWidth="9.140625" defaultRowHeight="15"/>
  <cols>
    <col min="1" max="1" width="1.7109375" style="1" customWidth="1"/>
    <col min="2" max="2" width="4.57421875" style="1" customWidth="1"/>
    <col min="3" max="3" width="23.28125" style="1" customWidth="1"/>
    <col min="4" max="5" width="21.57421875" style="1" customWidth="1"/>
    <col min="6" max="6" width="23.28125" style="1" customWidth="1"/>
    <col min="7" max="16384" width="9.00390625" style="1" customWidth="1"/>
  </cols>
  <sheetData>
    <row r="1" spans="2:5" ht="23.25">
      <c r="B1" s="514" t="s">
        <v>785</v>
      </c>
      <c r="C1" s="514"/>
      <c r="D1" s="514"/>
      <c r="E1" s="514"/>
    </row>
    <row r="2" spans="2:5" ht="23.25">
      <c r="B2" s="514" t="s">
        <v>415</v>
      </c>
      <c r="C2" s="514"/>
      <c r="D2" s="514"/>
      <c r="E2" s="514"/>
    </row>
    <row r="3" spans="2:5" ht="23.25">
      <c r="B3" s="514" t="s">
        <v>786</v>
      </c>
      <c r="C3" s="514"/>
      <c r="D3" s="514"/>
      <c r="E3" s="514"/>
    </row>
    <row r="4" spans="2:5" ht="23.25">
      <c r="B4" s="514" t="s">
        <v>787</v>
      </c>
      <c r="C4" s="514"/>
      <c r="D4" s="514"/>
      <c r="E4" s="514"/>
    </row>
    <row r="5" spans="2:5" ht="23.25">
      <c r="B5" s="514" t="s">
        <v>418</v>
      </c>
      <c r="C5" s="514"/>
      <c r="D5" s="514"/>
      <c r="E5" s="514"/>
    </row>
    <row r="6" spans="2:5" ht="23.25">
      <c r="B6" s="514" t="s">
        <v>419</v>
      </c>
      <c r="C6" s="514"/>
      <c r="D6" s="514"/>
      <c r="E6" s="514"/>
    </row>
    <row r="7" spans="3:4" ht="23.25">
      <c r="C7" s="210" t="s">
        <v>420</v>
      </c>
      <c r="D7" s="210" t="s">
        <v>421</v>
      </c>
    </row>
    <row r="8" spans="2:5" ht="23.25">
      <c r="B8" s="30" t="s">
        <v>53</v>
      </c>
      <c r="C8" s="30" t="s">
        <v>422</v>
      </c>
      <c r="D8" s="30" t="s">
        <v>176</v>
      </c>
      <c r="E8" s="30" t="s">
        <v>423</v>
      </c>
    </row>
    <row r="9" spans="2:5" ht="23.25">
      <c r="B9" s="71">
        <v>1</v>
      </c>
      <c r="C9" s="64" t="s">
        <v>603</v>
      </c>
      <c r="D9" s="64" t="s">
        <v>424</v>
      </c>
      <c r="E9" s="64"/>
    </row>
    <row r="10" spans="2:5" ht="23.25">
      <c r="B10" s="72">
        <v>2</v>
      </c>
      <c r="C10" s="32" t="s">
        <v>155</v>
      </c>
      <c r="D10" s="32" t="s">
        <v>425</v>
      </c>
      <c r="E10" s="32"/>
    </row>
    <row r="11" spans="2:5" ht="23.25">
      <c r="B11" s="72">
        <v>3</v>
      </c>
      <c r="C11" s="32" t="s">
        <v>156</v>
      </c>
      <c r="D11" s="32" t="s">
        <v>425</v>
      </c>
      <c r="E11" s="32"/>
    </row>
    <row r="12" spans="2:5" ht="23.25">
      <c r="B12" s="72">
        <v>4</v>
      </c>
      <c r="C12" s="32" t="s">
        <v>157</v>
      </c>
      <c r="D12" s="32" t="s">
        <v>426</v>
      </c>
      <c r="E12" s="32"/>
    </row>
    <row r="13" spans="2:5" ht="23.25">
      <c r="B13" s="72">
        <v>5</v>
      </c>
      <c r="C13" s="32" t="s">
        <v>158</v>
      </c>
      <c r="D13" s="32" t="s">
        <v>426</v>
      </c>
      <c r="E13" s="32"/>
    </row>
    <row r="14" spans="2:5" ht="23.25">
      <c r="B14" s="72">
        <v>6</v>
      </c>
      <c r="C14" s="32" t="s">
        <v>173</v>
      </c>
      <c r="D14" s="32" t="s">
        <v>426</v>
      </c>
      <c r="E14" s="32"/>
    </row>
    <row r="15" spans="2:5" ht="23.25">
      <c r="B15" s="72">
        <v>7</v>
      </c>
      <c r="C15" s="32" t="s">
        <v>159</v>
      </c>
      <c r="D15" s="32" t="s">
        <v>426</v>
      </c>
      <c r="E15" s="32"/>
    </row>
    <row r="16" spans="2:5" ht="23.25">
      <c r="B16" s="72">
        <v>8</v>
      </c>
      <c r="C16" s="32" t="s">
        <v>160</v>
      </c>
      <c r="D16" s="32" t="s">
        <v>426</v>
      </c>
      <c r="E16" s="32"/>
    </row>
    <row r="17" spans="2:5" ht="23.25">
      <c r="B17" s="72">
        <v>9</v>
      </c>
      <c r="C17" s="32" t="s">
        <v>161</v>
      </c>
      <c r="D17" s="32" t="s">
        <v>426</v>
      </c>
      <c r="E17" s="32"/>
    </row>
    <row r="18" spans="2:5" ht="23.25">
      <c r="B18" s="72">
        <v>10</v>
      </c>
      <c r="C18" s="32" t="s">
        <v>162</v>
      </c>
      <c r="D18" s="32" t="s">
        <v>426</v>
      </c>
      <c r="E18" s="32"/>
    </row>
    <row r="19" spans="2:5" ht="23.25">
      <c r="B19" s="72">
        <v>11</v>
      </c>
      <c r="C19" s="32" t="s">
        <v>163</v>
      </c>
      <c r="D19" s="32" t="s">
        <v>426</v>
      </c>
      <c r="E19" s="32"/>
    </row>
    <row r="20" spans="2:5" ht="23.25">
      <c r="B20" s="72">
        <v>12</v>
      </c>
      <c r="C20" s="32" t="s">
        <v>164</v>
      </c>
      <c r="D20" s="32" t="s">
        <v>426</v>
      </c>
      <c r="E20" s="32"/>
    </row>
    <row r="21" spans="2:5" ht="23.25">
      <c r="B21" s="72">
        <v>13</v>
      </c>
      <c r="C21" s="32" t="s">
        <v>165</v>
      </c>
      <c r="D21" s="32" t="s">
        <v>426</v>
      </c>
      <c r="E21" s="32"/>
    </row>
    <row r="22" spans="2:5" ht="23.25">
      <c r="B22" s="72">
        <v>14</v>
      </c>
      <c r="C22" s="32" t="s">
        <v>604</v>
      </c>
      <c r="D22" s="32" t="s">
        <v>427</v>
      </c>
      <c r="E22" s="32"/>
    </row>
    <row r="23" spans="2:5" ht="23.25">
      <c r="B23" s="72">
        <v>15</v>
      </c>
      <c r="C23" s="32" t="s">
        <v>166</v>
      </c>
      <c r="D23" s="32" t="s">
        <v>428</v>
      </c>
      <c r="E23" s="32"/>
    </row>
    <row r="24" spans="2:5" ht="23.25">
      <c r="B24" s="72">
        <v>16</v>
      </c>
      <c r="C24" s="32" t="s">
        <v>167</v>
      </c>
      <c r="D24" s="32" t="s">
        <v>428</v>
      </c>
      <c r="E24" s="32"/>
    </row>
    <row r="25" spans="2:5" ht="23.25">
      <c r="B25" s="72">
        <v>17</v>
      </c>
      <c r="C25" s="32" t="s">
        <v>168</v>
      </c>
      <c r="D25" s="32" t="s">
        <v>428</v>
      </c>
      <c r="E25" s="32"/>
    </row>
    <row r="26" spans="2:5" ht="23.25">
      <c r="B26" s="73"/>
      <c r="C26" s="33"/>
      <c r="D26" s="33"/>
      <c r="E26" s="33"/>
    </row>
    <row r="27" spans="3:4" ht="23.25">
      <c r="C27" s="1" t="s">
        <v>429</v>
      </c>
      <c r="D27" s="1" t="s">
        <v>421</v>
      </c>
    </row>
    <row r="28" spans="2:5" ht="23.25">
      <c r="B28" s="30" t="s">
        <v>53</v>
      </c>
      <c r="C28" s="30" t="s">
        <v>422</v>
      </c>
      <c r="D28" s="30" t="s">
        <v>176</v>
      </c>
      <c r="E28" s="30" t="s">
        <v>430</v>
      </c>
    </row>
    <row r="29" spans="2:5" ht="23.25">
      <c r="B29" s="30">
        <v>1</v>
      </c>
      <c r="C29" s="311"/>
      <c r="D29" s="311"/>
      <c r="E29" s="311"/>
    </row>
    <row r="30" spans="3:5" ht="23.25">
      <c r="C30" s="210" t="s">
        <v>431</v>
      </c>
      <c r="D30" s="210" t="s">
        <v>421</v>
      </c>
      <c r="E30" s="211"/>
    </row>
    <row r="31" spans="2:5" ht="23.25">
      <c r="B31" s="30" t="s">
        <v>53</v>
      </c>
      <c r="C31" s="30" t="s">
        <v>422</v>
      </c>
      <c r="D31" s="30" t="s">
        <v>176</v>
      </c>
      <c r="E31" s="30" t="s">
        <v>423</v>
      </c>
    </row>
    <row r="32" spans="2:5" ht="23.25">
      <c r="B32" s="71">
        <v>1</v>
      </c>
      <c r="C32" s="64"/>
      <c r="D32" s="64"/>
      <c r="E32" s="64"/>
    </row>
    <row r="33" spans="2:5" ht="23.25">
      <c r="B33" s="72">
        <v>2</v>
      </c>
      <c r="C33" s="32"/>
      <c r="D33" s="32"/>
      <c r="E33" s="32"/>
    </row>
    <row r="34" spans="2:5" ht="23.25">
      <c r="B34" s="73">
        <v>3</v>
      </c>
      <c r="C34" s="33"/>
      <c r="D34" s="33"/>
      <c r="E34" s="33"/>
    </row>
    <row r="35" ht="23.25">
      <c r="C35" s="1" t="s">
        <v>432</v>
      </c>
    </row>
    <row r="36" spans="2:5" ht="23.25">
      <c r="B36" s="514" t="s">
        <v>785</v>
      </c>
      <c r="C36" s="514"/>
      <c r="D36" s="514"/>
      <c r="E36" s="514"/>
    </row>
    <row r="37" spans="2:5" ht="23.25">
      <c r="B37" s="514" t="s">
        <v>415</v>
      </c>
      <c r="C37" s="514"/>
      <c r="D37" s="514"/>
      <c r="E37" s="514"/>
    </row>
    <row r="38" spans="2:5" ht="23.25">
      <c r="B38" s="514" t="s">
        <v>416</v>
      </c>
      <c r="C38" s="514"/>
      <c r="D38" s="514"/>
      <c r="E38" s="514"/>
    </row>
    <row r="39" spans="2:5" ht="23.25">
      <c r="B39" s="514" t="s">
        <v>417</v>
      </c>
      <c r="C39" s="514"/>
      <c r="D39" s="514"/>
      <c r="E39" s="514"/>
    </row>
    <row r="40" spans="2:5" ht="23.25">
      <c r="B40" s="514" t="s">
        <v>418</v>
      </c>
      <c r="C40" s="514"/>
      <c r="D40" s="514"/>
      <c r="E40" s="514"/>
    </row>
    <row r="41" spans="2:5" ht="23.25">
      <c r="B41" s="514" t="s">
        <v>419</v>
      </c>
      <c r="C41" s="514"/>
      <c r="D41" s="514"/>
      <c r="E41" s="514"/>
    </row>
    <row r="42" spans="3:4" ht="23.25">
      <c r="C42" s="210" t="s">
        <v>420</v>
      </c>
      <c r="D42" s="210" t="s">
        <v>421</v>
      </c>
    </row>
    <row r="43" spans="2:5" ht="23.25">
      <c r="B43" s="30" t="s">
        <v>53</v>
      </c>
      <c r="C43" s="30" t="s">
        <v>422</v>
      </c>
      <c r="D43" s="30" t="s">
        <v>176</v>
      </c>
      <c r="E43" s="30" t="s">
        <v>423</v>
      </c>
    </row>
    <row r="44" spans="2:5" ht="23.25">
      <c r="B44" s="71">
        <v>1</v>
      </c>
      <c r="C44" s="64" t="s">
        <v>603</v>
      </c>
      <c r="D44" s="64" t="s">
        <v>424</v>
      </c>
      <c r="E44" s="64"/>
    </row>
    <row r="45" spans="2:5" ht="23.25">
      <c r="B45" s="72">
        <v>2</v>
      </c>
      <c r="C45" s="32" t="s">
        <v>155</v>
      </c>
      <c r="D45" s="32" t="s">
        <v>425</v>
      </c>
      <c r="E45" s="32"/>
    </row>
    <row r="46" spans="2:5" ht="23.25">
      <c r="B46" s="72">
        <v>3</v>
      </c>
      <c r="C46" s="32" t="s">
        <v>156</v>
      </c>
      <c r="D46" s="32" t="s">
        <v>425</v>
      </c>
      <c r="E46" s="32"/>
    </row>
    <row r="47" spans="2:5" ht="23.25">
      <c r="B47" s="72">
        <v>4</v>
      </c>
      <c r="C47" s="32" t="s">
        <v>157</v>
      </c>
      <c r="D47" s="32" t="s">
        <v>426</v>
      </c>
      <c r="E47" s="32"/>
    </row>
    <row r="48" spans="2:5" ht="23.25">
      <c r="B48" s="72">
        <v>5</v>
      </c>
      <c r="C48" s="32" t="s">
        <v>158</v>
      </c>
      <c r="D48" s="32" t="s">
        <v>426</v>
      </c>
      <c r="E48" s="32"/>
    </row>
    <row r="49" spans="2:5" ht="23.25">
      <c r="B49" s="72">
        <v>6</v>
      </c>
      <c r="C49" s="32" t="s">
        <v>173</v>
      </c>
      <c r="D49" s="32" t="s">
        <v>426</v>
      </c>
      <c r="E49" s="32"/>
    </row>
    <row r="50" spans="2:5" ht="23.25">
      <c r="B50" s="72">
        <v>7</v>
      </c>
      <c r="C50" s="32" t="s">
        <v>159</v>
      </c>
      <c r="D50" s="32" t="s">
        <v>426</v>
      </c>
      <c r="E50" s="32"/>
    </row>
    <row r="51" spans="2:5" ht="23.25">
      <c r="B51" s="72">
        <v>8</v>
      </c>
      <c r="C51" s="32" t="s">
        <v>160</v>
      </c>
      <c r="D51" s="32" t="s">
        <v>426</v>
      </c>
      <c r="E51" s="32"/>
    </row>
    <row r="52" spans="2:5" ht="23.25">
      <c r="B52" s="72">
        <v>9</v>
      </c>
      <c r="C52" s="32" t="s">
        <v>161</v>
      </c>
      <c r="D52" s="32" t="s">
        <v>426</v>
      </c>
      <c r="E52" s="32"/>
    </row>
    <row r="53" spans="2:5" ht="23.25">
      <c r="B53" s="72">
        <v>10</v>
      </c>
      <c r="C53" s="32" t="s">
        <v>162</v>
      </c>
      <c r="D53" s="32" t="s">
        <v>426</v>
      </c>
      <c r="E53" s="32"/>
    </row>
    <row r="54" spans="2:5" ht="23.25">
      <c r="B54" s="72">
        <v>11</v>
      </c>
      <c r="C54" s="32" t="s">
        <v>163</v>
      </c>
      <c r="D54" s="32" t="s">
        <v>426</v>
      </c>
      <c r="E54" s="32"/>
    </row>
    <row r="55" spans="2:5" ht="23.25">
      <c r="B55" s="72">
        <v>12</v>
      </c>
      <c r="C55" s="32" t="s">
        <v>164</v>
      </c>
      <c r="D55" s="32" t="s">
        <v>426</v>
      </c>
      <c r="E55" s="32"/>
    </row>
    <row r="56" spans="2:5" ht="23.25">
      <c r="B56" s="72">
        <v>13</v>
      </c>
      <c r="C56" s="32" t="s">
        <v>165</v>
      </c>
      <c r="D56" s="32" t="s">
        <v>426</v>
      </c>
      <c r="E56" s="32"/>
    </row>
    <row r="57" spans="2:5" ht="23.25">
      <c r="B57" s="72">
        <v>14</v>
      </c>
      <c r="C57" s="32" t="s">
        <v>604</v>
      </c>
      <c r="D57" s="32" t="s">
        <v>427</v>
      </c>
      <c r="E57" s="32"/>
    </row>
    <row r="58" spans="2:5" ht="23.25">
      <c r="B58" s="72">
        <v>15</v>
      </c>
      <c r="C58" s="32" t="s">
        <v>166</v>
      </c>
      <c r="D58" s="32" t="s">
        <v>428</v>
      </c>
      <c r="E58" s="32"/>
    </row>
    <row r="59" spans="2:5" ht="23.25">
      <c r="B59" s="72">
        <v>16</v>
      </c>
      <c r="C59" s="32" t="s">
        <v>167</v>
      </c>
      <c r="D59" s="32" t="s">
        <v>428</v>
      </c>
      <c r="E59" s="32"/>
    </row>
    <row r="60" spans="2:5" ht="23.25">
      <c r="B60" s="72">
        <v>17</v>
      </c>
      <c r="C60" s="32" t="s">
        <v>168</v>
      </c>
      <c r="D60" s="32" t="s">
        <v>428</v>
      </c>
      <c r="E60" s="32"/>
    </row>
    <row r="61" spans="2:5" ht="23.25">
      <c r="B61" s="73"/>
      <c r="C61" s="33"/>
      <c r="D61" s="33"/>
      <c r="E61" s="33"/>
    </row>
    <row r="62" spans="3:4" ht="23.25">
      <c r="C62" s="1" t="s">
        <v>429</v>
      </c>
      <c r="D62" s="1" t="s">
        <v>421</v>
      </c>
    </row>
    <row r="63" spans="2:5" ht="23.25">
      <c r="B63" s="30" t="s">
        <v>53</v>
      </c>
      <c r="C63" s="30" t="s">
        <v>422</v>
      </c>
      <c r="D63" s="30" t="s">
        <v>176</v>
      </c>
      <c r="E63" s="30" t="s">
        <v>430</v>
      </c>
    </row>
    <row r="64" spans="2:5" ht="23.25">
      <c r="B64" s="30">
        <v>1</v>
      </c>
      <c r="C64" s="311"/>
      <c r="D64" s="311"/>
      <c r="E64" s="311"/>
    </row>
    <row r="65" spans="3:5" ht="23.25">
      <c r="C65" s="210" t="s">
        <v>431</v>
      </c>
      <c r="D65" s="210" t="s">
        <v>421</v>
      </c>
      <c r="E65" s="211"/>
    </row>
    <row r="66" spans="2:5" ht="23.25">
      <c r="B66" s="30" t="s">
        <v>53</v>
      </c>
      <c r="C66" s="30" t="s">
        <v>422</v>
      </c>
      <c r="D66" s="30" t="s">
        <v>176</v>
      </c>
      <c r="E66" s="30" t="s">
        <v>423</v>
      </c>
    </row>
    <row r="67" spans="2:5" ht="23.25">
      <c r="B67" s="30">
        <v>1</v>
      </c>
      <c r="C67" s="311"/>
      <c r="D67" s="311"/>
      <c r="E67" s="311"/>
    </row>
    <row r="68" ht="23.25">
      <c r="C68" s="1" t="s">
        <v>432</v>
      </c>
    </row>
    <row r="69" spans="2:5" ht="23.25">
      <c r="B69" s="514" t="s">
        <v>785</v>
      </c>
      <c r="C69" s="514"/>
      <c r="D69" s="514"/>
      <c r="E69" s="514"/>
    </row>
    <row r="70" spans="2:5" ht="23.25">
      <c r="B70" s="514" t="s">
        <v>415</v>
      </c>
      <c r="C70" s="514"/>
      <c r="D70" s="514"/>
      <c r="E70" s="514"/>
    </row>
    <row r="71" spans="2:5" ht="23.25">
      <c r="B71" s="514" t="s">
        <v>433</v>
      </c>
      <c r="C71" s="514"/>
      <c r="D71" s="514"/>
      <c r="E71" s="514"/>
    </row>
    <row r="72" spans="2:5" ht="23.25">
      <c r="B72" s="514" t="s">
        <v>434</v>
      </c>
      <c r="C72" s="514"/>
      <c r="D72" s="514"/>
      <c r="E72" s="514"/>
    </row>
    <row r="73" spans="2:5" ht="23.25">
      <c r="B73" s="514" t="s">
        <v>418</v>
      </c>
      <c r="C73" s="514"/>
      <c r="D73" s="514"/>
      <c r="E73" s="514"/>
    </row>
    <row r="74" spans="2:5" ht="23.25">
      <c r="B74" s="514" t="s">
        <v>419</v>
      </c>
      <c r="C74" s="514"/>
      <c r="D74" s="514"/>
      <c r="E74" s="514"/>
    </row>
    <row r="75" spans="3:4" ht="23.25">
      <c r="C75" s="210" t="s">
        <v>420</v>
      </c>
      <c r="D75" s="210" t="s">
        <v>421</v>
      </c>
    </row>
    <row r="76" spans="2:5" ht="23.25">
      <c r="B76" s="30" t="s">
        <v>53</v>
      </c>
      <c r="C76" s="30" t="s">
        <v>422</v>
      </c>
      <c r="D76" s="30" t="s">
        <v>176</v>
      </c>
      <c r="E76" s="30" t="s">
        <v>423</v>
      </c>
    </row>
    <row r="77" spans="2:5" ht="23.25">
      <c r="B77" s="71">
        <v>1</v>
      </c>
      <c r="C77" s="64" t="s">
        <v>603</v>
      </c>
      <c r="D77" s="64" t="s">
        <v>424</v>
      </c>
      <c r="E77" s="64"/>
    </row>
    <row r="78" spans="2:5" ht="23.25">
      <c r="B78" s="72">
        <v>2</v>
      </c>
      <c r="C78" s="32" t="s">
        <v>155</v>
      </c>
      <c r="D78" s="32" t="s">
        <v>425</v>
      </c>
      <c r="E78" s="32"/>
    </row>
    <row r="79" spans="2:5" ht="23.25">
      <c r="B79" s="72">
        <v>3</v>
      </c>
      <c r="C79" s="32" t="s">
        <v>156</v>
      </c>
      <c r="D79" s="32" t="s">
        <v>425</v>
      </c>
      <c r="E79" s="32"/>
    </row>
    <row r="80" spans="2:5" ht="23.25">
      <c r="B80" s="72">
        <v>4</v>
      </c>
      <c r="C80" s="32" t="s">
        <v>157</v>
      </c>
      <c r="D80" s="32" t="s">
        <v>426</v>
      </c>
      <c r="E80" s="32"/>
    </row>
    <row r="81" spans="2:5" ht="23.25">
      <c r="B81" s="72">
        <v>5</v>
      </c>
      <c r="C81" s="32" t="s">
        <v>158</v>
      </c>
      <c r="D81" s="32" t="s">
        <v>426</v>
      </c>
      <c r="E81" s="32"/>
    </row>
    <row r="82" spans="2:5" ht="23.25">
      <c r="B82" s="72">
        <v>6</v>
      </c>
      <c r="C82" s="32" t="s">
        <v>173</v>
      </c>
      <c r="D82" s="32" t="s">
        <v>426</v>
      </c>
      <c r="E82" s="32"/>
    </row>
    <row r="83" spans="2:5" ht="23.25">
      <c r="B83" s="72">
        <v>7</v>
      </c>
      <c r="C83" s="32" t="s">
        <v>159</v>
      </c>
      <c r="D83" s="32" t="s">
        <v>426</v>
      </c>
      <c r="E83" s="32"/>
    </row>
    <row r="84" spans="2:5" ht="23.25">
      <c r="B84" s="72">
        <v>8</v>
      </c>
      <c r="C84" s="32" t="s">
        <v>160</v>
      </c>
      <c r="D84" s="32" t="s">
        <v>426</v>
      </c>
      <c r="E84" s="32"/>
    </row>
    <row r="85" spans="2:5" ht="23.25">
      <c r="B85" s="72">
        <v>9</v>
      </c>
      <c r="C85" s="32" t="s">
        <v>161</v>
      </c>
      <c r="D85" s="32" t="s">
        <v>426</v>
      </c>
      <c r="E85" s="32"/>
    </row>
    <row r="86" spans="2:5" ht="23.25">
      <c r="B86" s="72">
        <v>10</v>
      </c>
      <c r="C86" s="32" t="s">
        <v>162</v>
      </c>
      <c r="D86" s="32" t="s">
        <v>426</v>
      </c>
      <c r="E86" s="32"/>
    </row>
    <row r="87" spans="2:5" ht="23.25">
      <c r="B87" s="72">
        <v>11</v>
      </c>
      <c r="C87" s="32" t="s">
        <v>163</v>
      </c>
      <c r="D87" s="32" t="s">
        <v>426</v>
      </c>
      <c r="E87" s="32"/>
    </row>
    <row r="88" spans="2:5" ht="23.25">
      <c r="B88" s="72">
        <v>12</v>
      </c>
      <c r="C88" s="32" t="s">
        <v>164</v>
      </c>
      <c r="D88" s="32" t="s">
        <v>426</v>
      </c>
      <c r="E88" s="32"/>
    </row>
    <row r="89" spans="2:5" ht="23.25">
      <c r="B89" s="72">
        <v>13</v>
      </c>
      <c r="C89" s="32" t="s">
        <v>165</v>
      </c>
      <c r="D89" s="32" t="s">
        <v>426</v>
      </c>
      <c r="E89" s="32"/>
    </row>
    <row r="90" spans="2:5" ht="23.25">
      <c r="B90" s="72">
        <v>14</v>
      </c>
      <c r="C90" s="32" t="s">
        <v>604</v>
      </c>
      <c r="D90" s="32" t="s">
        <v>427</v>
      </c>
      <c r="E90" s="32"/>
    </row>
    <row r="91" spans="2:5" ht="23.25">
      <c r="B91" s="72">
        <v>15</v>
      </c>
      <c r="C91" s="32" t="s">
        <v>166</v>
      </c>
      <c r="D91" s="32" t="s">
        <v>428</v>
      </c>
      <c r="E91" s="32"/>
    </row>
    <row r="92" spans="2:5" ht="23.25">
      <c r="B92" s="72">
        <v>16</v>
      </c>
      <c r="C92" s="32" t="s">
        <v>167</v>
      </c>
      <c r="D92" s="32" t="s">
        <v>428</v>
      </c>
      <c r="E92" s="32"/>
    </row>
    <row r="93" spans="2:5" ht="23.25">
      <c r="B93" s="72">
        <v>17</v>
      </c>
      <c r="C93" s="32" t="s">
        <v>168</v>
      </c>
      <c r="D93" s="32" t="s">
        <v>428</v>
      </c>
      <c r="E93" s="32"/>
    </row>
    <row r="94" spans="2:5" ht="23.25">
      <c r="B94" s="73"/>
      <c r="C94" s="33"/>
      <c r="D94" s="33"/>
      <c r="E94" s="33"/>
    </row>
    <row r="95" spans="3:4" ht="23.25">
      <c r="C95" s="1" t="s">
        <v>429</v>
      </c>
      <c r="D95" s="1" t="s">
        <v>421</v>
      </c>
    </row>
    <row r="96" spans="2:5" ht="23.25">
      <c r="B96" s="30" t="s">
        <v>53</v>
      </c>
      <c r="C96" s="30" t="s">
        <v>422</v>
      </c>
      <c r="D96" s="30" t="s">
        <v>176</v>
      </c>
      <c r="E96" s="30" t="s">
        <v>430</v>
      </c>
    </row>
    <row r="97" spans="2:5" ht="23.25">
      <c r="B97" s="30">
        <v>1</v>
      </c>
      <c r="C97" s="311"/>
      <c r="D97" s="311"/>
      <c r="E97" s="311"/>
    </row>
    <row r="98" spans="3:5" ht="23.25">
      <c r="C98" s="210" t="s">
        <v>431</v>
      </c>
      <c r="D98" s="210" t="s">
        <v>421</v>
      </c>
      <c r="E98" s="211"/>
    </row>
    <row r="99" spans="2:5" ht="23.25">
      <c r="B99" s="30" t="s">
        <v>53</v>
      </c>
      <c r="C99" s="30" t="s">
        <v>422</v>
      </c>
      <c r="D99" s="30" t="s">
        <v>176</v>
      </c>
      <c r="E99" s="30" t="s">
        <v>423</v>
      </c>
    </row>
    <row r="100" spans="2:5" ht="23.25">
      <c r="B100" s="71">
        <v>1</v>
      </c>
      <c r="C100" s="64"/>
      <c r="D100" s="64"/>
      <c r="E100" s="64"/>
    </row>
    <row r="101" spans="2:5" ht="23.25">
      <c r="B101" s="73">
        <v>2</v>
      </c>
      <c r="C101" s="33"/>
      <c r="D101" s="33"/>
      <c r="E101" s="33"/>
    </row>
    <row r="102" ht="23.25">
      <c r="C102" s="1" t="s">
        <v>432</v>
      </c>
    </row>
    <row r="103" spans="2:5" ht="23.25">
      <c r="B103" s="514" t="s">
        <v>785</v>
      </c>
      <c r="C103" s="514"/>
      <c r="D103" s="514"/>
      <c r="E103" s="514"/>
    </row>
    <row r="104" spans="2:5" ht="23.25">
      <c r="B104" s="514" t="s">
        <v>415</v>
      </c>
      <c r="C104" s="514"/>
      <c r="D104" s="514"/>
      <c r="E104" s="514"/>
    </row>
    <row r="105" spans="2:5" ht="23.25">
      <c r="B105" s="514" t="s">
        <v>435</v>
      </c>
      <c r="C105" s="514"/>
      <c r="D105" s="514"/>
      <c r="E105" s="514"/>
    </row>
    <row r="106" spans="2:5" ht="23.25">
      <c r="B106" s="514" t="s">
        <v>788</v>
      </c>
      <c r="C106" s="514"/>
      <c r="D106" s="514"/>
      <c r="E106" s="514"/>
    </row>
    <row r="107" spans="2:5" ht="23.25">
      <c r="B107" s="514" t="s">
        <v>418</v>
      </c>
      <c r="C107" s="514"/>
      <c r="D107" s="514"/>
      <c r="E107" s="514"/>
    </row>
    <row r="108" spans="2:5" ht="23.25">
      <c r="B108" s="514" t="s">
        <v>419</v>
      </c>
      <c r="C108" s="514"/>
      <c r="D108" s="514"/>
      <c r="E108" s="514"/>
    </row>
    <row r="109" spans="3:4" ht="23.25">
      <c r="C109" s="210" t="s">
        <v>420</v>
      </c>
      <c r="D109" s="210" t="s">
        <v>421</v>
      </c>
    </row>
    <row r="110" spans="2:5" ht="23.25">
      <c r="B110" s="30" t="s">
        <v>53</v>
      </c>
      <c r="C110" s="30" t="s">
        <v>422</v>
      </c>
      <c r="D110" s="30" t="s">
        <v>176</v>
      </c>
      <c r="E110" s="30" t="s">
        <v>423</v>
      </c>
    </row>
    <row r="111" spans="2:5" ht="23.25">
      <c r="B111" s="71">
        <v>1</v>
      </c>
      <c r="C111" s="64" t="s">
        <v>603</v>
      </c>
      <c r="D111" s="64" t="s">
        <v>424</v>
      </c>
      <c r="E111" s="64"/>
    </row>
    <row r="112" spans="2:5" ht="23.25">
      <c r="B112" s="72">
        <v>2</v>
      </c>
      <c r="C112" s="32" t="s">
        <v>155</v>
      </c>
      <c r="D112" s="32" t="s">
        <v>425</v>
      </c>
      <c r="E112" s="32"/>
    </row>
    <row r="113" spans="2:5" ht="23.25">
      <c r="B113" s="72">
        <v>3</v>
      </c>
      <c r="C113" s="32" t="s">
        <v>156</v>
      </c>
      <c r="D113" s="32" t="s">
        <v>425</v>
      </c>
      <c r="E113" s="32"/>
    </row>
    <row r="114" spans="2:5" ht="23.25">
      <c r="B114" s="72">
        <v>4</v>
      </c>
      <c r="C114" s="32" t="s">
        <v>157</v>
      </c>
      <c r="D114" s="32" t="s">
        <v>426</v>
      </c>
      <c r="E114" s="32"/>
    </row>
    <row r="115" spans="2:5" ht="23.25">
      <c r="B115" s="72">
        <v>5</v>
      </c>
      <c r="C115" s="32" t="s">
        <v>158</v>
      </c>
      <c r="D115" s="32" t="s">
        <v>426</v>
      </c>
      <c r="E115" s="32"/>
    </row>
    <row r="116" spans="2:5" ht="23.25">
      <c r="B116" s="72">
        <v>6</v>
      </c>
      <c r="C116" s="32" t="s">
        <v>173</v>
      </c>
      <c r="D116" s="32" t="s">
        <v>426</v>
      </c>
      <c r="E116" s="32"/>
    </row>
    <row r="117" spans="2:5" ht="23.25">
      <c r="B117" s="72">
        <v>7</v>
      </c>
      <c r="C117" s="32" t="s">
        <v>159</v>
      </c>
      <c r="D117" s="32" t="s">
        <v>426</v>
      </c>
      <c r="E117" s="32"/>
    </row>
    <row r="118" spans="2:5" ht="23.25">
      <c r="B118" s="72">
        <v>8</v>
      </c>
      <c r="C118" s="32" t="s">
        <v>160</v>
      </c>
      <c r="D118" s="32" t="s">
        <v>426</v>
      </c>
      <c r="E118" s="32"/>
    </row>
    <row r="119" spans="2:5" ht="23.25">
      <c r="B119" s="72">
        <v>9</v>
      </c>
      <c r="C119" s="32" t="s">
        <v>161</v>
      </c>
      <c r="D119" s="32" t="s">
        <v>426</v>
      </c>
      <c r="E119" s="32"/>
    </row>
    <row r="120" spans="2:5" ht="23.25">
      <c r="B120" s="72">
        <v>10</v>
      </c>
      <c r="C120" s="32" t="s">
        <v>162</v>
      </c>
      <c r="D120" s="32" t="s">
        <v>426</v>
      </c>
      <c r="E120" s="32"/>
    </row>
    <row r="121" spans="2:5" ht="23.25">
      <c r="B121" s="72">
        <v>11</v>
      </c>
      <c r="C121" s="32" t="s">
        <v>163</v>
      </c>
      <c r="D121" s="32" t="s">
        <v>426</v>
      </c>
      <c r="E121" s="32"/>
    </row>
    <row r="122" spans="2:5" ht="23.25">
      <c r="B122" s="72">
        <v>12</v>
      </c>
      <c r="C122" s="32" t="s">
        <v>164</v>
      </c>
      <c r="D122" s="32" t="s">
        <v>426</v>
      </c>
      <c r="E122" s="32"/>
    </row>
    <row r="123" spans="2:5" ht="23.25">
      <c r="B123" s="72">
        <v>13</v>
      </c>
      <c r="C123" s="32" t="s">
        <v>165</v>
      </c>
      <c r="D123" s="32" t="s">
        <v>426</v>
      </c>
      <c r="E123" s="32"/>
    </row>
    <row r="124" spans="2:5" ht="23.25">
      <c r="B124" s="72">
        <v>14</v>
      </c>
      <c r="C124" s="32" t="s">
        <v>209</v>
      </c>
      <c r="D124" s="32" t="s">
        <v>426</v>
      </c>
      <c r="E124" s="32"/>
    </row>
    <row r="125" spans="2:5" ht="23.25">
      <c r="B125" s="72">
        <v>15</v>
      </c>
      <c r="C125" s="32" t="s">
        <v>604</v>
      </c>
      <c r="D125" s="32" t="s">
        <v>427</v>
      </c>
      <c r="E125" s="32"/>
    </row>
    <row r="126" spans="2:5" ht="23.25">
      <c r="B126" s="72">
        <v>16</v>
      </c>
      <c r="C126" s="32" t="s">
        <v>166</v>
      </c>
      <c r="D126" s="32" t="s">
        <v>428</v>
      </c>
      <c r="E126" s="32"/>
    </row>
    <row r="127" spans="2:5" ht="23.25">
      <c r="B127" s="72">
        <v>17</v>
      </c>
      <c r="C127" s="32" t="s">
        <v>167</v>
      </c>
      <c r="D127" s="32" t="s">
        <v>428</v>
      </c>
      <c r="E127" s="32"/>
    </row>
    <row r="128" spans="2:5" ht="23.25">
      <c r="B128" s="73">
        <v>18</v>
      </c>
      <c r="C128" s="33" t="s">
        <v>168</v>
      </c>
      <c r="D128" s="33" t="s">
        <v>428</v>
      </c>
      <c r="E128" s="33"/>
    </row>
    <row r="129" spans="3:4" ht="23.25">
      <c r="C129" s="1" t="s">
        <v>429</v>
      </c>
      <c r="D129" s="1" t="s">
        <v>421</v>
      </c>
    </row>
    <row r="130" spans="2:5" ht="23.25">
      <c r="B130" s="30" t="s">
        <v>53</v>
      </c>
      <c r="C130" s="30" t="s">
        <v>422</v>
      </c>
      <c r="D130" s="30" t="s">
        <v>176</v>
      </c>
      <c r="E130" s="30" t="s">
        <v>430</v>
      </c>
    </row>
    <row r="131" spans="2:5" ht="23.25">
      <c r="B131" s="30">
        <v>1</v>
      </c>
      <c r="C131" s="311"/>
      <c r="D131" s="311"/>
      <c r="E131" s="311"/>
    </row>
    <row r="132" spans="3:5" ht="23.25">
      <c r="C132" s="210" t="s">
        <v>431</v>
      </c>
      <c r="D132" s="210" t="s">
        <v>421</v>
      </c>
      <c r="E132" s="211"/>
    </row>
    <row r="133" spans="2:5" ht="23.25">
      <c r="B133" s="30" t="s">
        <v>53</v>
      </c>
      <c r="C133" s="30" t="s">
        <v>422</v>
      </c>
      <c r="D133" s="30" t="s">
        <v>176</v>
      </c>
      <c r="E133" s="30" t="s">
        <v>423</v>
      </c>
    </row>
    <row r="134" spans="2:5" ht="23.25">
      <c r="B134" s="71">
        <v>1</v>
      </c>
      <c r="C134" s="64"/>
      <c r="D134" s="64"/>
      <c r="E134" s="64"/>
    </row>
    <row r="135" spans="2:5" ht="23.25">
      <c r="B135" s="73">
        <v>2</v>
      </c>
      <c r="C135" s="33"/>
      <c r="D135" s="33"/>
      <c r="E135" s="33"/>
    </row>
    <row r="136" ht="23.25">
      <c r="C136" s="1" t="s">
        <v>432</v>
      </c>
    </row>
    <row r="137" spans="2:5" ht="23.25">
      <c r="B137" s="514" t="s">
        <v>785</v>
      </c>
      <c r="C137" s="514"/>
      <c r="D137" s="514"/>
      <c r="E137" s="514"/>
    </row>
    <row r="138" spans="2:5" ht="23.25">
      <c r="B138" s="514" t="s">
        <v>415</v>
      </c>
      <c r="C138" s="514"/>
      <c r="D138" s="514"/>
      <c r="E138" s="514"/>
    </row>
    <row r="139" spans="2:5" ht="23.25">
      <c r="B139" s="514" t="s">
        <v>436</v>
      </c>
      <c r="C139" s="514"/>
      <c r="D139" s="514"/>
      <c r="E139" s="514"/>
    </row>
    <row r="140" spans="2:5" ht="23.25">
      <c r="B140" s="514" t="s">
        <v>789</v>
      </c>
      <c r="C140" s="514"/>
      <c r="D140" s="514"/>
      <c r="E140" s="514"/>
    </row>
    <row r="141" spans="2:5" ht="23.25">
      <c r="B141" s="514" t="s">
        <v>418</v>
      </c>
      <c r="C141" s="514"/>
      <c r="D141" s="514"/>
      <c r="E141" s="514"/>
    </row>
    <row r="142" spans="2:5" ht="23.25">
      <c r="B142" s="514" t="s">
        <v>419</v>
      </c>
      <c r="C142" s="514"/>
      <c r="D142" s="514"/>
      <c r="E142" s="514"/>
    </row>
    <row r="143" spans="3:4" ht="23.25">
      <c r="C143" s="210" t="s">
        <v>420</v>
      </c>
      <c r="D143" s="210" t="s">
        <v>421</v>
      </c>
    </row>
    <row r="144" spans="2:5" ht="23.25">
      <c r="B144" s="30" t="s">
        <v>53</v>
      </c>
      <c r="C144" s="30" t="s">
        <v>422</v>
      </c>
      <c r="D144" s="30" t="s">
        <v>176</v>
      </c>
      <c r="E144" s="30" t="s">
        <v>423</v>
      </c>
    </row>
    <row r="145" spans="2:5" ht="23.25">
      <c r="B145" s="71">
        <v>1</v>
      </c>
      <c r="C145" s="64" t="s">
        <v>603</v>
      </c>
      <c r="D145" s="64" t="s">
        <v>424</v>
      </c>
      <c r="E145" s="64"/>
    </row>
    <row r="146" spans="2:5" ht="23.25">
      <c r="B146" s="72">
        <v>2</v>
      </c>
      <c r="C146" s="32" t="s">
        <v>155</v>
      </c>
      <c r="D146" s="32" t="s">
        <v>425</v>
      </c>
      <c r="E146" s="32"/>
    </row>
    <row r="147" spans="2:5" ht="23.25">
      <c r="B147" s="72">
        <v>3</v>
      </c>
      <c r="C147" s="32" t="s">
        <v>156</v>
      </c>
      <c r="D147" s="32" t="s">
        <v>425</v>
      </c>
      <c r="E147" s="32"/>
    </row>
    <row r="148" spans="2:5" ht="23.25">
      <c r="B148" s="72">
        <v>4</v>
      </c>
      <c r="C148" s="32" t="s">
        <v>157</v>
      </c>
      <c r="D148" s="32" t="s">
        <v>426</v>
      </c>
      <c r="E148" s="32"/>
    </row>
    <row r="149" spans="2:5" ht="23.25">
      <c r="B149" s="72">
        <v>5</v>
      </c>
      <c r="C149" s="32" t="s">
        <v>158</v>
      </c>
      <c r="D149" s="32" t="s">
        <v>426</v>
      </c>
      <c r="E149" s="32"/>
    </row>
    <row r="150" spans="2:5" ht="23.25">
      <c r="B150" s="72">
        <v>6</v>
      </c>
      <c r="C150" s="32" t="s">
        <v>173</v>
      </c>
      <c r="D150" s="32" t="s">
        <v>426</v>
      </c>
      <c r="E150" s="32"/>
    </row>
    <row r="151" spans="2:5" ht="23.25">
      <c r="B151" s="72">
        <v>7</v>
      </c>
      <c r="C151" s="32" t="s">
        <v>159</v>
      </c>
      <c r="D151" s="32" t="s">
        <v>426</v>
      </c>
      <c r="E151" s="32"/>
    </row>
    <row r="152" spans="2:5" ht="23.25">
      <c r="B152" s="72">
        <v>8</v>
      </c>
      <c r="C152" s="32" t="s">
        <v>160</v>
      </c>
      <c r="D152" s="32" t="s">
        <v>426</v>
      </c>
      <c r="E152" s="32"/>
    </row>
    <row r="153" spans="2:5" ht="23.25">
      <c r="B153" s="72">
        <v>9</v>
      </c>
      <c r="C153" s="32" t="s">
        <v>161</v>
      </c>
      <c r="D153" s="32" t="s">
        <v>426</v>
      </c>
      <c r="E153" s="32"/>
    </row>
    <row r="154" spans="2:5" ht="23.25">
      <c r="B154" s="72">
        <v>10</v>
      </c>
      <c r="C154" s="32" t="s">
        <v>162</v>
      </c>
      <c r="D154" s="32" t="s">
        <v>426</v>
      </c>
      <c r="E154" s="32"/>
    </row>
    <row r="155" spans="2:5" ht="23.25">
      <c r="B155" s="72">
        <v>11</v>
      </c>
      <c r="C155" s="32" t="s">
        <v>163</v>
      </c>
      <c r="D155" s="32" t="s">
        <v>426</v>
      </c>
      <c r="E155" s="32"/>
    </row>
    <row r="156" spans="2:5" ht="23.25">
      <c r="B156" s="72">
        <v>12</v>
      </c>
      <c r="C156" s="32" t="s">
        <v>164</v>
      </c>
      <c r="D156" s="32" t="s">
        <v>426</v>
      </c>
      <c r="E156" s="32"/>
    </row>
    <row r="157" spans="2:5" ht="23.25">
      <c r="B157" s="72">
        <v>13</v>
      </c>
      <c r="C157" s="32" t="s">
        <v>165</v>
      </c>
      <c r="D157" s="32" t="s">
        <v>426</v>
      </c>
      <c r="E157" s="32"/>
    </row>
    <row r="158" spans="2:5" ht="23.25">
      <c r="B158" s="72">
        <v>14</v>
      </c>
      <c r="C158" s="32" t="s">
        <v>209</v>
      </c>
      <c r="D158" s="32" t="s">
        <v>426</v>
      </c>
      <c r="E158" s="32"/>
    </row>
    <row r="159" spans="2:5" ht="23.25">
      <c r="B159" s="72">
        <v>15</v>
      </c>
      <c r="C159" s="32" t="s">
        <v>604</v>
      </c>
      <c r="D159" s="32" t="s">
        <v>427</v>
      </c>
      <c r="E159" s="32"/>
    </row>
    <row r="160" spans="2:5" ht="23.25">
      <c r="B160" s="72">
        <v>16</v>
      </c>
      <c r="C160" s="32" t="s">
        <v>166</v>
      </c>
      <c r="D160" s="32" t="s">
        <v>428</v>
      </c>
      <c r="E160" s="32"/>
    </row>
    <row r="161" spans="2:5" ht="23.25">
      <c r="B161" s="72">
        <v>17</v>
      </c>
      <c r="C161" s="32" t="s">
        <v>790</v>
      </c>
      <c r="D161" s="32" t="s">
        <v>428</v>
      </c>
      <c r="E161" s="32"/>
    </row>
    <row r="162" spans="2:5" ht="23.25">
      <c r="B162" s="73"/>
      <c r="C162" s="33"/>
      <c r="D162" s="33"/>
      <c r="E162" s="33"/>
    </row>
    <row r="163" spans="3:4" ht="23.25">
      <c r="C163" s="1" t="s">
        <v>429</v>
      </c>
      <c r="D163" s="1" t="s">
        <v>421</v>
      </c>
    </row>
    <row r="164" spans="2:5" ht="23.25">
      <c r="B164" s="30" t="s">
        <v>53</v>
      </c>
      <c r="C164" s="30" t="s">
        <v>422</v>
      </c>
      <c r="D164" s="30" t="s">
        <v>176</v>
      </c>
      <c r="E164" s="30" t="s">
        <v>430</v>
      </c>
    </row>
    <row r="165" spans="2:5" ht="23.25">
      <c r="B165" s="30">
        <v>1</v>
      </c>
      <c r="C165" s="311"/>
      <c r="D165" s="311"/>
      <c r="E165" s="311"/>
    </row>
    <row r="166" spans="3:5" ht="23.25">
      <c r="C166" s="210" t="s">
        <v>431</v>
      </c>
      <c r="D166" s="210" t="s">
        <v>421</v>
      </c>
      <c r="E166" s="211"/>
    </row>
    <row r="167" spans="2:5" ht="23.25">
      <c r="B167" s="30" t="s">
        <v>53</v>
      </c>
      <c r="C167" s="30" t="s">
        <v>422</v>
      </c>
      <c r="D167" s="30" t="s">
        <v>176</v>
      </c>
      <c r="E167" s="30" t="s">
        <v>423</v>
      </c>
    </row>
    <row r="168" spans="2:5" ht="23.25">
      <c r="B168" s="71">
        <v>1</v>
      </c>
      <c r="C168" s="64"/>
      <c r="D168" s="64"/>
      <c r="E168" s="64"/>
    </row>
    <row r="169" spans="2:5" ht="23.25">
      <c r="B169" s="73">
        <v>2</v>
      </c>
      <c r="C169" s="33"/>
      <c r="D169" s="33"/>
      <c r="E169" s="33"/>
    </row>
    <row r="170" ht="23.25">
      <c r="C170" s="1" t="s">
        <v>432</v>
      </c>
    </row>
    <row r="171" spans="2:5" ht="23.25">
      <c r="B171" s="514" t="s">
        <v>785</v>
      </c>
      <c r="C171" s="514"/>
      <c r="D171" s="514"/>
      <c r="E171" s="514"/>
    </row>
    <row r="172" spans="2:5" ht="23.25">
      <c r="B172" s="514" t="s">
        <v>415</v>
      </c>
      <c r="C172" s="514"/>
      <c r="D172" s="514"/>
      <c r="E172" s="514"/>
    </row>
    <row r="173" spans="2:5" ht="23.25">
      <c r="B173" s="514" t="s">
        <v>791</v>
      </c>
      <c r="C173" s="514"/>
      <c r="D173" s="514"/>
      <c r="E173" s="514"/>
    </row>
    <row r="174" spans="2:5" ht="23.25">
      <c r="B174" s="514" t="s">
        <v>792</v>
      </c>
      <c r="C174" s="514"/>
      <c r="D174" s="514"/>
      <c r="E174" s="514"/>
    </row>
    <row r="175" spans="2:5" ht="23.25">
      <c r="B175" s="544" t="s">
        <v>845</v>
      </c>
      <c r="C175" s="514"/>
      <c r="D175" s="514"/>
      <c r="E175" s="514"/>
    </row>
    <row r="176" spans="2:5" ht="23.25">
      <c r="B176" s="514" t="s">
        <v>419</v>
      </c>
      <c r="C176" s="514"/>
      <c r="D176" s="514"/>
      <c r="E176" s="514"/>
    </row>
    <row r="177" spans="3:4" ht="23.25">
      <c r="C177" s="210" t="s">
        <v>420</v>
      </c>
      <c r="D177" s="210" t="s">
        <v>421</v>
      </c>
    </row>
    <row r="178" spans="2:5" ht="23.25">
      <c r="B178" s="30" t="s">
        <v>53</v>
      </c>
      <c r="C178" s="30" t="s">
        <v>422</v>
      </c>
      <c r="D178" s="30" t="s">
        <v>176</v>
      </c>
      <c r="E178" s="30" t="s">
        <v>423</v>
      </c>
    </row>
    <row r="179" spans="2:5" ht="23.25">
      <c r="B179" s="71">
        <v>1</v>
      </c>
      <c r="C179" s="64" t="s">
        <v>603</v>
      </c>
      <c r="D179" s="64" t="s">
        <v>424</v>
      </c>
      <c r="E179" s="64"/>
    </row>
    <row r="180" spans="2:5" ht="23.25">
      <c r="B180" s="72">
        <v>2</v>
      </c>
      <c r="C180" s="32" t="s">
        <v>155</v>
      </c>
      <c r="D180" s="32" t="s">
        <v>425</v>
      </c>
      <c r="E180" s="32"/>
    </row>
    <row r="181" spans="2:5" ht="23.25">
      <c r="B181" s="72">
        <v>3</v>
      </c>
      <c r="C181" s="32" t="s">
        <v>156</v>
      </c>
      <c r="D181" s="32" t="s">
        <v>425</v>
      </c>
      <c r="E181" s="32"/>
    </row>
    <row r="182" spans="2:5" ht="23.25">
      <c r="B182" s="72">
        <v>4</v>
      </c>
      <c r="C182" s="32" t="s">
        <v>157</v>
      </c>
      <c r="D182" s="32" t="s">
        <v>426</v>
      </c>
      <c r="E182" s="32"/>
    </row>
    <row r="183" spans="2:5" ht="23.25">
      <c r="B183" s="72">
        <v>5</v>
      </c>
      <c r="C183" s="32" t="s">
        <v>158</v>
      </c>
      <c r="D183" s="32" t="s">
        <v>426</v>
      </c>
      <c r="E183" s="32"/>
    </row>
    <row r="184" spans="2:5" ht="23.25">
      <c r="B184" s="72">
        <v>6</v>
      </c>
      <c r="C184" s="32" t="s">
        <v>173</v>
      </c>
      <c r="D184" s="32" t="s">
        <v>426</v>
      </c>
      <c r="E184" s="32"/>
    </row>
    <row r="185" spans="2:5" ht="23.25">
      <c r="B185" s="72">
        <v>7</v>
      </c>
      <c r="C185" s="32" t="s">
        <v>159</v>
      </c>
      <c r="D185" s="32" t="s">
        <v>426</v>
      </c>
      <c r="E185" s="32"/>
    </row>
    <row r="186" spans="2:5" ht="23.25">
      <c r="B186" s="72">
        <v>8</v>
      </c>
      <c r="C186" s="32" t="s">
        <v>160</v>
      </c>
      <c r="D186" s="32" t="s">
        <v>426</v>
      </c>
      <c r="E186" s="32"/>
    </row>
    <row r="187" spans="2:5" ht="23.25">
      <c r="B187" s="72">
        <v>9</v>
      </c>
      <c r="C187" s="32" t="s">
        <v>161</v>
      </c>
      <c r="D187" s="32" t="s">
        <v>426</v>
      </c>
      <c r="E187" s="32"/>
    </row>
    <row r="188" spans="2:5" ht="23.25">
      <c r="B188" s="72">
        <v>10</v>
      </c>
      <c r="C188" s="32" t="s">
        <v>162</v>
      </c>
      <c r="D188" s="32" t="s">
        <v>426</v>
      </c>
      <c r="E188" s="32"/>
    </row>
    <row r="189" spans="2:5" ht="23.25">
      <c r="B189" s="72">
        <v>11</v>
      </c>
      <c r="C189" s="32" t="s">
        <v>163</v>
      </c>
      <c r="D189" s="32" t="s">
        <v>426</v>
      </c>
      <c r="E189" s="32"/>
    </row>
    <row r="190" spans="2:5" ht="23.25">
      <c r="B190" s="72">
        <v>12</v>
      </c>
      <c r="C190" s="32" t="s">
        <v>164</v>
      </c>
      <c r="D190" s="32" t="s">
        <v>426</v>
      </c>
      <c r="E190" s="32"/>
    </row>
    <row r="191" spans="2:5" ht="23.25">
      <c r="B191" s="72">
        <v>13</v>
      </c>
      <c r="C191" s="32" t="s">
        <v>165</v>
      </c>
      <c r="D191" s="32" t="s">
        <v>426</v>
      </c>
      <c r="E191" s="32"/>
    </row>
    <row r="192" spans="2:5" ht="23.25">
      <c r="B192" s="72">
        <v>14</v>
      </c>
      <c r="C192" s="32" t="s">
        <v>209</v>
      </c>
      <c r="D192" s="32" t="s">
        <v>426</v>
      </c>
      <c r="E192" s="32"/>
    </row>
    <row r="193" spans="2:5" ht="23.25">
      <c r="B193" s="72">
        <v>15</v>
      </c>
      <c r="C193" s="32" t="s">
        <v>604</v>
      </c>
      <c r="D193" s="32" t="s">
        <v>427</v>
      </c>
      <c r="E193" s="32"/>
    </row>
    <row r="194" spans="2:5" ht="23.25">
      <c r="B194" s="72">
        <v>16</v>
      </c>
      <c r="C194" s="32" t="s">
        <v>166</v>
      </c>
      <c r="D194" s="32" t="s">
        <v>428</v>
      </c>
      <c r="E194" s="32"/>
    </row>
    <row r="195" spans="2:5" ht="23.25">
      <c r="B195" s="72">
        <v>17</v>
      </c>
      <c r="C195" s="1" t="s">
        <v>110</v>
      </c>
      <c r="D195" s="32" t="s">
        <v>428</v>
      </c>
      <c r="E195" s="32"/>
    </row>
    <row r="196" spans="2:7" ht="23.25">
      <c r="B196" s="72">
        <v>18</v>
      </c>
      <c r="C196" s="297" t="s">
        <v>793</v>
      </c>
      <c r="D196" s="32" t="s">
        <v>428</v>
      </c>
      <c r="E196" s="66"/>
      <c r="G196" s="297"/>
    </row>
    <row r="197" spans="2:7" ht="23.25">
      <c r="B197" s="72">
        <v>19</v>
      </c>
      <c r="C197" s="297" t="s">
        <v>794</v>
      </c>
      <c r="D197" s="32" t="s">
        <v>428</v>
      </c>
      <c r="E197" s="66"/>
      <c r="G197" s="297"/>
    </row>
    <row r="198" spans="2:7" ht="23.25">
      <c r="B198" s="72">
        <v>20</v>
      </c>
      <c r="C198" s="33" t="s">
        <v>790</v>
      </c>
      <c r="D198" s="33" t="s">
        <v>428</v>
      </c>
      <c r="E198" s="33"/>
      <c r="G198" s="297"/>
    </row>
    <row r="199" spans="3:4" ht="23.25">
      <c r="C199" s="1" t="s">
        <v>429</v>
      </c>
      <c r="D199" s="1" t="s">
        <v>421</v>
      </c>
    </row>
    <row r="200" spans="2:5" ht="23.25">
      <c r="B200" s="30" t="s">
        <v>53</v>
      </c>
      <c r="C200" s="30" t="s">
        <v>422</v>
      </c>
      <c r="D200" s="30" t="s">
        <v>176</v>
      </c>
      <c r="E200" s="30" t="s">
        <v>430</v>
      </c>
    </row>
    <row r="201" spans="3:5" ht="23.25">
      <c r="C201" s="210" t="s">
        <v>431</v>
      </c>
      <c r="D201" s="210" t="s">
        <v>421</v>
      </c>
      <c r="E201" s="211"/>
    </row>
    <row r="202" spans="2:5" ht="23.25">
      <c r="B202" s="30" t="s">
        <v>53</v>
      </c>
      <c r="C202" s="30" t="s">
        <v>422</v>
      </c>
      <c r="D202" s="30" t="s">
        <v>176</v>
      </c>
      <c r="E202" s="30" t="s">
        <v>423</v>
      </c>
    </row>
    <row r="203" spans="2:5" ht="23.25">
      <c r="B203" s="30">
        <v>1</v>
      </c>
      <c r="C203" s="311"/>
      <c r="D203" s="311"/>
      <c r="E203" s="311"/>
    </row>
    <row r="204" ht="23.25">
      <c r="C204" s="1" t="s">
        <v>432</v>
      </c>
    </row>
    <row r="205" spans="2:5" ht="23.25">
      <c r="B205" s="514" t="s">
        <v>785</v>
      </c>
      <c r="C205" s="514"/>
      <c r="D205" s="514"/>
      <c r="E205" s="514"/>
    </row>
    <row r="206" spans="2:5" ht="23.25">
      <c r="B206" s="514" t="s">
        <v>415</v>
      </c>
      <c r="C206" s="514"/>
      <c r="D206" s="514"/>
      <c r="E206" s="514"/>
    </row>
    <row r="207" spans="2:5" ht="23.25">
      <c r="B207" s="514" t="s">
        <v>802</v>
      </c>
      <c r="C207" s="514"/>
      <c r="D207" s="514"/>
      <c r="E207" s="514"/>
    </row>
    <row r="208" spans="2:5" ht="23.25">
      <c r="B208" s="514" t="s">
        <v>803</v>
      </c>
      <c r="C208" s="514"/>
      <c r="D208" s="514"/>
      <c r="E208" s="514"/>
    </row>
    <row r="209" spans="2:5" ht="23.25">
      <c r="B209" s="514" t="s">
        <v>418</v>
      </c>
      <c r="C209" s="514"/>
      <c r="D209" s="514"/>
      <c r="E209" s="514"/>
    </row>
    <row r="210" spans="2:5" ht="23.25">
      <c r="B210" s="514" t="str">
        <f>+B175</f>
        <v>--------------------------------</v>
      </c>
      <c r="C210" s="514"/>
      <c r="D210" s="514"/>
      <c r="E210" s="514"/>
    </row>
    <row r="211" spans="3:4" ht="23.25">
      <c r="C211" s="210" t="s">
        <v>420</v>
      </c>
      <c r="D211" s="210" t="s">
        <v>421</v>
      </c>
    </row>
    <row r="212" spans="2:5" ht="23.25">
      <c r="B212" s="30" t="s">
        <v>53</v>
      </c>
      <c r="C212" s="30" t="s">
        <v>422</v>
      </c>
      <c r="D212" s="30" t="s">
        <v>176</v>
      </c>
      <c r="E212" s="30" t="s">
        <v>423</v>
      </c>
    </row>
    <row r="213" spans="2:5" ht="23.25">
      <c r="B213" s="71">
        <v>1</v>
      </c>
      <c r="C213" s="64" t="s">
        <v>603</v>
      </c>
      <c r="D213" s="64" t="s">
        <v>424</v>
      </c>
      <c r="E213" s="64"/>
    </row>
    <row r="214" spans="2:5" ht="23.25">
      <c r="B214" s="72">
        <v>2</v>
      </c>
      <c r="C214" s="32" t="s">
        <v>155</v>
      </c>
      <c r="D214" s="32" t="s">
        <v>425</v>
      </c>
      <c r="E214" s="32"/>
    </row>
    <row r="215" spans="2:5" ht="23.25">
      <c r="B215" s="72">
        <v>3</v>
      </c>
      <c r="C215" s="32" t="s">
        <v>156</v>
      </c>
      <c r="D215" s="32" t="s">
        <v>425</v>
      </c>
      <c r="E215" s="32"/>
    </row>
    <row r="216" spans="2:5" ht="23.25">
      <c r="B216" s="72">
        <v>4</v>
      </c>
      <c r="C216" s="32" t="s">
        <v>157</v>
      </c>
      <c r="D216" s="32" t="s">
        <v>426</v>
      </c>
      <c r="E216" s="32"/>
    </row>
    <row r="217" spans="2:5" ht="23.25">
      <c r="B217" s="72">
        <v>5</v>
      </c>
      <c r="C217" s="32" t="s">
        <v>158</v>
      </c>
      <c r="D217" s="32" t="s">
        <v>426</v>
      </c>
      <c r="E217" s="32"/>
    </row>
    <row r="218" spans="2:5" ht="23.25">
      <c r="B218" s="72">
        <v>6</v>
      </c>
      <c r="C218" s="32" t="s">
        <v>173</v>
      </c>
      <c r="D218" s="32" t="s">
        <v>426</v>
      </c>
      <c r="E218" s="32"/>
    </row>
    <row r="219" spans="2:5" ht="23.25">
      <c r="B219" s="72">
        <v>7</v>
      </c>
      <c r="C219" s="32" t="s">
        <v>159</v>
      </c>
      <c r="D219" s="32" t="s">
        <v>426</v>
      </c>
      <c r="E219" s="32"/>
    </row>
    <row r="220" spans="2:5" ht="23.25">
      <c r="B220" s="72">
        <v>8</v>
      </c>
      <c r="C220" s="32" t="s">
        <v>160</v>
      </c>
      <c r="D220" s="32" t="s">
        <v>426</v>
      </c>
      <c r="E220" s="32"/>
    </row>
    <row r="221" spans="2:5" ht="23.25">
      <c r="B221" s="72">
        <v>9</v>
      </c>
      <c r="C221" s="32" t="s">
        <v>161</v>
      </c>
      <c r="D221" s="32" t="s">
        <v>426</v>
      </c>
      <c r="E221" s="32"/>
    </row>
    <row r="222" spans="2:5" ht="23.25">
      <c r="B222" s="72">
        <v>10</v>
      </c>
      <c r="C222" s="32" t="s">
        <v>162</v>
      </c>
      <c r="D222" s="32" t="s">
        <v>426</v>
      </c>
      <c r="E222" s="32"/>
    </row>
    <row r="223" spans="2:5" ht="23.25">
      <c r="B223" s="72">
        <v>11</v>
      </c>
      <c r="C223" s="32" t="s">
        <v>163</v>
      </c>
      <c r="D223" s="32" t="s">
        <v>426</v>
      </c>
      <c r="E223" s="32"/>
    </row>
    <row r="224" spans="2:5" ht="23.25">
      <c r="B224" s="72">
        <v>12</v>
      </c>
      <c r="C224" s="32" t="s">
        <v>164</v>
      </c>
      <c r="D224" s="32" t="s">
        <v>426</v>
      </c>
      <c r="E224" s="32"/>
    </row>
    <row r="225" spans="2:5" ht="23.25">
      <c r="B225" s="72">
        <v>13</v>
      </c>
      <c r="C225" s="32" t="s">
        <v>165</v>
      </c>
      <c r="D225" s="32" t="s">
        <v>426</v>
      </c>
      <c r="E225" s="32"/>
    </row>
    <row r="226" spans="2:5" ht="23.25">
      <c r="B226" s="72">
        <v>14</v>
      </c>
      <c r="C226" s="32" t="s">
        <v>209</v>
      </c>
      <c r="D226" s="32" t="s">
        <v>426</v>
      </c>
      <c r="E226" s="32"/>
    </row>
    <row r="227" spans="2:5" ht="23.25">
      <c r="B227" s="72">
        <v>15</v>
      </c>
      <c r="C227" s="32" t="s">
        <v>604</v>
      </c>
      <c r="D227" s="32" t="s">
        <v>427</v>
      </c>
      <c r="E227" s="32"/>
    </row>
    <row r="228" spans="2:5" ht="23.25">
      <c r="B228" s="72">
        <v>16</v>
      </c>
      <c r="C228" s="32" t="s">
        <v>166</v>
      </c>
      <c r="D228" s="32" t="s">
        <v>428</v>
      </c>
      <c r="E228" s="32"/>
    </row>
    <row r="229" spans="2:5" ht="23.25">
      <c r="B229" s="72">
        <v>17</v>
      </c>
      <c r="C229" s="1" t="s">
        <v>110</v>
      </c>
      <c r="D229" s="32" t="s">
        <v>428</v>
      </c>
      <c r="E229" s="32"/>
    </row>
    <row r="230" spans="2:5" ht="23.25">
      <c r="B230" s="72">
        <v>18</v>
      </c>
      <c r="C230" s="297" t="s">
        <v>793</v>
      </c>
      <c r="D230" s="32" t="s">
        <v>428</v>
      </c>
      <c r="E230" s="66"/>
    </row>
    <row r="231" spans="2:5" ht="23.25">
      <c r="B231" s="72">
        <v>19</v>
      </c>
      <c r="C231" s="297" t="s">
        <v>794</v>
      </c>
      <c r="D231" s="32" t="s">
        <v>428</v>
      </c>
      <c r="E231" s="66"/>
    </row>
    <row r="232" spans="2:5" ht="23.25">
      <c r="B232" s="72">
        <v>20</v>
      </c>
      <c r="C232" s="33" t="s">
        <v>790</v>
      </c>
      <c r="D232" s="33" t="s">
        <v>428</v>
      </c>
      <c r="E232" s="33"/>
    </row>
    <row r="233" spans="3:4" ht="23.25">
      <c r="C233" s="1" t="s">
        <v>429</v>
      </c>
      <c r="D233" s="1" t="s">
        <v>421</v>
      </c>
    </row>
    <row r="234" spans="2:5" ht="23.25">
      <c r="B234" s="30" t="s">
        <v>53</v>
      </c>
      <c r="C234" s="30" t="s">
        <v>422</v>
      </c>
      <c r="D234" s="30" t="s">
        <v>176</v>
      </c>
      <c r="E234" s="30" t="s">
        <v>430</v>
      </c>
    </row>
    <row r="235" spans="3:5" ht="23.25">
      <c r="C235" s="210" t="s">
        <v>431</v>
      </c>
      <c r="D235" s="210" t="s">
        <v>421</v>
      </c>
      <c r="E235" s="211"/>
    </row>
    <row r="236" spans="2:5" ht="23.25">
      <c r="B236" s="30" t="s">
        <v>53</v>
      </c>
      <c r="C236" s="30" t="s">
        <v>422</v>
      </c>
      <c r="D236" s="30" t="s">
        <v>176</v>
      </c>
      <c r="E236" s="30" t="s">
        <v>423</v>
      </c>
    </row>
    <row r="237" spans="2:5" ht="23.25">
      <c r="B237" s="30">
        <v>1</v>
      </c>
      <c r="C237" s="311"/>
      <c r="D237" s="311"/>
      <c r="E237" s="311"/>
    </row>
    <row r="238" ht="23.25">
      <c r="C238" s="1" t="s">
        <v>432</v>
      </c>
    </row>
    <row r="239" spans="2:5" ht="23.25">
      <c r="B239" s="514" t="s">
        <v>785</v>
      </c>
      <c r="C239" s="514"/>
      <c r="D239" s="514"/>
      <c r="E239" s="514"/>
    </row>
    <row r="240" spans="2:5" ht="23.25">
      <c r="B240" s="514" t="s">
        <v>415</v>
      </c>
      <c r="C240" s="514"/>
      <c r="D240" s="514"/>
      <c r="E240" s="514"/>
    </row>
    <row r="241" spans="2:5" ht="23.25">
      <c r="B241" s="514" t="s">
        <v>795</v>
      </c>
      <c r="C241" s="514"/>
      <c r="D241" s="514"/>
      <c r="E241" s="514"/>
    </row>
    <row r="242" spans="2:5" ht="23.25">
      <c r="B242" s="514" t="s">
        <v>796</v>
      </c>
      <c r="C242" s="514"/>
      <c r="D242" s="514"/>
      <c r="E242" s="514"/>
    </row>
    <row r="243" spans="2:5" ht="23.25">
      <c r="B243" s="514" t="s">
        <v>418</v>
      </c>
      <c r="C243" s="514"/>
      <c r="D243" s="514"/>
      <c r="E243" s="514"/>
    </row>
    <row r="244" spans="2:5" ht="23.25">
      <c r="B244" s="514" t="s">
        <v>419</v>
      </c>
      <c r="C244" s="514"/>
      <c r="D244" s="514"/>
      <c r="E244" s="514"/>
    </row>
    <row r="245" spans="3:4" ht="23.25">
      <c r="C245" s="210" t="s">
        <v>420</v>
      </c>
      <c r="D245" s="210" t="s">
        <v>421</v>
      </c>
    </row>
    <row r="246" spans="2:5" ht="23.25">
      <c r="B246" s="30" t="s">
        <v>53</v>
      </c>
      <c r="C246" s="30" t="s">
        <v>422</v>
      </c>
      <c r="D246" s="30" t="s">
        <v>176</v>
      </c>
      <c r="E246" s="30" t="s">
        <v>423</v>
      </c>
    </row>
    <row r="247" spans="2:5" ht="23.25">
      <c r="B247" s="71">
        <v>1</v>
      </c>
      <c r="C247" s="64" t="s">
        <v>603</v>
      </c>
      <c r="D247" s="64" t="s">
        <v>424</v>
      </c>
      <c r="E247" s="64"/>
    </row>
    <row r="248" spans="2:5" ht="23.25">
      <c r="B248" s="72">
        <v>2</v>
      </c>
      <c r="C248" s="32" t="s">
        <v>155</v>
      </c>
      <c r="D248" s="32" t="s">
        <v>425</v>
      </c>
      <c r="E248" s="32"/>
    </row>
    <row r="249" spans="2:5" ht="23.25">
      <c r="B249" s="72">
        <v>3</v>
      </c>
      <c r="C249" s="32" t="s">
        <v>156</v>
      </c>
      <c r="D249" s="32" t="s">
        <v>425</v>
      </c>
      <c r="E249" s="32"/>
    </row>
    <row r="250" spans="2:5" ht="23.25">
      <c r="B250" s="72">
        <v>4</v>
      </c>
      <c r="C250" s="32" t="s">
        <v>157</v>
      </c>
      <c r="D250" s="32" t="s">
        <v>426</v>
      </c>
      <c r="E250" s="32"/>
    </row>
    <row r="251" spans="2:5" ht="23.25">
      <c r="B251" s="72">
        <v>5</v>
      </c>
      <c r="C251" s="32" t="s">
        <v>158</v>
      </c>
      <c r="D251" s="32" t="s">
        <v>426</v>
      </c>
      <c r="E251" s="32"/>
    </row>
    <row r="252" spans="2:5" ht="23.25">
      <c r="B252" s="72">
        <v>6</v>
      </c>
      <c r="C252" s="32" t="s">
        <v>173</v>
      </c>
      <c r="D252" s="32" t="s">
        <v>426</v>
      </c>
      <c r="E252" s="32"/>
    </row>
    <row r="253" spans="2:5" ht="23.25">
      <c r="B253" s="72">
        <v>7</v>
      </c>
      <c r="C253" s="32" t="s">
        <v>159</v>
      </c>
      <c r="D253" s="32" t="s">
        <v>426</v>
      </c>
      <c r="E253" s="32"/>
    </row>
    <row r="254" spans="2:5" ht="23.25">
      <c r="B254" s="72">
        <v>8</v>
      </c>
      <c r="C254" s="32" t="s">
        <v>160</v>
      </c>
      <c r="D254" s="32" t="s">
        <v>426</v>
      </c>
      <c r="E254" s="32"/>
    </row>
    <row r="255" spans="2:5" ht="23.25">
      <c r="B255" s="72">
        <v>9</v>
      </c>
      <c r="C255" s="32" t="s">
        <v>161</v>
      </c>
      <c r="D255" s="32" t="s">
        <v>426</v>
      </c>
      <c r="E255" s="32"/>
    </row>
    <row r="256" spans="2:5" ht="23.25">
      <c r="B256" s="72">
        <v>10</v>
      </c>
      <c r="C256" s="32" t="s">
        <v>162</v>
      </c>
      <c r="D256" s="32" t="s">
        <v>426</v>
      </c>
      <c r="E256" s="32"/>
    </row>
    <row r="257" spans="2:5" ht="23.25">
      <c r="B257" s="72">
        <v>11</v>
      </c>
      <c r="C257" s="32" t="s">
        <v>163</v>
      </c>
      <c r="D257" s="32" t="s">
        <v>426</v>
      </c>
      <c r="E257" s="32"/>
    </row>
    <row r="258" spans="2:5" ht="23.25">
      <c r="B258" s="72">
        <v>12</v>
      </c>
      <c r="C258" s="32" t="s">
        <v>164</v>
      </c>
      <c r="D258" s="32" t="s">
        <v>426</v>
      </c>
      <c r="E258" s="32"/>
    </row>
    <row r="259" spans="2:5" ht="23.25">
      <c r="B259" s="72">
        <v>13</v>
      </c>
      <c r="C259" s="32" t="s">
        <v>165</v>
      </c>
      <c r="D259" s="32" t="s">
        <v>426</v>
      </c>
      <c r="E259" s="32"/>
    </row>
    <row r="260" spans="2:5" ht="23.25">
      <c r="B260" s="72">
        <v>14</v>
      </c>
      <c r="C260" s="32" t="s">
        <v>209</v>
      </c>
      <c r="D260" s="32" t="s">
        <v>426</v>
      </c>
      <c r="E260" s="32"/>
    </row>
    <row r="261" spans="2:5" ht="23.25">
      <c r="B261" s="72">
        <v>15</v>
      </c>
      <c r="C261" s="32" t="s">
        <v>604</v>
      </c>
      <c r="D261" s="32" t="s">
        <v>427</v>
      </c>
      <c r="E261" s="32"/>
    </row>
    <row r="262" spans="2:5" ht="23.25">
      <c r="B262" s="72">
        <v>16</v>
      </c>
      <c r="C262" s="32" t="s">
        <v>166</v>
      </c>
      <c r="D262" s="32" t="s">
        <v>428</v>
      </c>
      <c r="E262" s="32"/>
    </row>
    <row r="263" spans="2:5" ht="23.25">
      <c r="B263" s="72">
        <v>17</v>
      </c>
      <c r="C263" s="1" t="s">
        <v>110</v>
      </c>
      <c r="D263" s="32" t="s">
        <v>428</v>
      </c>
      <c r="E263" s="32"/>
    </row>
    <row r="264" spans="2:5" ht="23.25">
      <c r="B264" s="72">
        <v>18</v>
      </c>
      <c r="C264" s="297" t="s">
        <v>793</v>
      </c>
      <c r="D264" s="32" t="s">
        <v>428</v>
      </c>
      <c r="E264" s="66"/>
    </row>
    <row r="265" spans="2:5" ht="23.25">
      <c r="B265" s="72">
        <v>19</v>
      </c>
      <c r="C265" s="297" t="s">
        <v>794</v>
      </c>
      <c r="D265" s="32" t="s">
        <v>428</v>
      </c>
      <c r="E265" s="66"/>
    </row>
    <row r="266" spans="2:5" ht="23.25">
      <c r="B266" s="72">
        <v>20</v>
      </c>
      <c r="C266" s="33" t="s">
        <v>790</v>
      </c>
      <c r="D266" s="33" t="s">
        <v>428</v>
      </c>
      <c r="E266" s="33"/>
    </row>
    <row r="267" spans="3:4" ht="23.25">
      <c r="C267" s="1" t="s">
        <v>429</v>
      </c>
      <c r="D267" s="1" t="s">
        <v>421</v>
      </c>
    </row>
    <row r="268" spans="2:5" ht="23.25">
      <c r="B268" s="30" t="s">
        <v>53</v>
      </c>
      <c r="C268" s="30" t="s">
        <v>422</v>
      </c>
      <c r="D268" s="30" t="s">
        <v>176</v>
      </c>
      <c r="E268" s="30" t="s">
        <v>430</v>
      </c>
    </row>
    <row r="269" spans="3:5" ht="23.25">
      <c r="C269" s="210" t="s">
        <v>431</v>
      </c>
      <c r="D269" s="210" t="s">
        <v>421</v>
      </c>
      <c r="E269" s="211"/>
    </row>
    <row r="270" spans="2:5" ht="23.25">
      <c r="B270" s="30" t="s">
        <v>53</v>
      </c>
      <c r="C270" s="30" t="s">
        <v>422</v>
      </c>
      <c r="D270" s="30" t="s">
        <v>176</v>
      </c>
      <c r="E270" s="30" t="s">
        <v>423</v>
      </c>
    </row>
    <row r="271" spans="2:5" ht="23.25">
      <c r="B271" s="30">
        <v>1</v>
      </c>
      <c r="C271" s="311"/>
      <c r="D271" s="311"/>
      <c r="E271" s="311"/>
    </row>
    <row r="272" ht="23.25">
      <c r="C272" s="1" t="s">
        <v>432</v>
      </c>
    </row>
    <row r="273" spans="2:5" ht="23.25">
      <c r="B273" s="514" t="s">
        <v>785</v>
      </c>
      <c r="C273" s="514"/>
      <c r="D273" s="514"/>
      <c r="E273" s="514"/>
    </row>
    <row r="274" spans="2:5" ht="23.25">
      <c r="B274" s="514" t="s">
        <v>415</v>
      </c>
      <c r="C274" s="514"/>
      <c r="D274" s="514"/>
      <c r="E274" s="514"/>
    </row>
    <row r="275" spans="2:5" ht="23.25">
      <c r="B275" s="514" t="s">
        <v>797</v>
      </c>
      <c r="C275" s="514"/>
      <c r="D275" s="514"/>
      <c r="E275" s="514"/>
    </row>
    <row r="276" spans="2:5" ht="23.25">
      <c r="B276" s="514" t="s">
        <v>798</v>
      </c>
      <c r="C276" s="514"/>
      <c r="D276" s="514"/>
      <c r="E276" s="514"/>
    </row>
    <row r="277" spans="2:5" ht="23.25">
      <c r="B277" s="514" t="s">
        <v>418</v>
      </c>
      <c r="C277" s="514"/>
      <c r="D277" s="514"/>
      <c r="E277" s="514"/>
    </row>
    <row r="278" spans="2:5" ht="23.25">
      <c r="B278" s="514" t="s">
        <v>419</v>
      </c>
      <c r="C278" s="514"/>
      <c r="D278" s="514"/>
      <c r="E278" s="514"/>
    </row>
    <row r="279" spans="3:4" ht="23.25">
      <c r="C279" s="210" t="s">
        <v>420</v>
      </c>
      <c r="D279" s="210" t="s">
        <v>421</v>
      </c>
    </row>
    <row r="280" spans="2:5" ht="23.25">
      <c r="B280" s="30" t="s">
        <v>53</v>
      </c>
      <c r="C280" s="30" t="s">
        <v>422</v>
      </c>
      <c r="D280" s="30" t="s">
        <v>176</v>
      </c>
      <c r="E280" s="30" t="s">
        <v>423</v>
      </c>
    </row>
    <row r="281" spans="2:5" ht="23.25">
      <c r="B281" s="71">
        <v>1</v>
      </c>
      <c r="C281" s="64" t="s">
        <v>603</v>
      </c>
      <c r="D281" s="64" t="s">
        <v>424</v>
      </c>
      <c r="E281" s="64"/>
    </row>
    <row r="282" spans="2:5" ht="23.25">
      <c r="B282" s="72">
        <v>2</v>
      </c>
      <c r="C282" s="32" t="s">
        <v>155</v>
      </c>
      <c r="D282" s="32" t="s">
        <v>425</v>
      </c>
      <c r="E282" s="32"/>
    </row>
    <row r="283" spans="2:5" ht="23.25">
      <c r="B283" s="72">
        <v>3</v>
      </c>
      <c r="C283" s="32" t="s">
        <v>156</v>
      </c>
      <c r="D283" s="32" t="s">
        <v>425</v>
      </c>
      <c r="E283" s="32"/>
    </row>
    <row r="284" spans="2:5" ht="23.25">
      <c r="B284" s="72">
        <v>4</v>
      </c>
      <c r="C284" s="32" t="s">
        <v>157</v>
      </c>
      <c r="D284" s="32" t="s">
        <v>426</v>
      </c>
      <c r="E284" s="32"/>
    </row>
    <row r="285" spans="2:5" ht="23.25">
      <c r="B285" s="72">
        <v>5</v>
      </c>
      <c r="C285" s="32" t="s">
        <v>158</v>
      </c>
      <c r="D285" s="32" t="s">
        <v>426</v>
      </c>
      <c r="E285" s="32"/>
    </row>
    <row r="286" spans="2:5" ht="23.25">
      <c r="B286" s="72">
        <v>6</v>
      </c>
      <c r="C286" s="32" t="s">
        <v>173</v>
      </c>
      <c r="D286" s="32" t="s">
        <v>426</v>
      </c>
      <c r="E286" s="32"/>
    </row>
    <row r="287" spans="2:5" ht="23.25">
      <c r="B287" s="72">
        <v>7</v>
      </c>
      <c r="C287" s="32" t="s">
        <v>159</v>
      </c>
      <c r="D287" s="32" t="s">
        <v>426</v>
      </c>
      <c r="E287" s="32"/>
    </row>
    <row r="288" spans="2:5" ht="23.25">
      <c r="B288" s="72">
        <v>8</v>
      </c>
      <c r="C288" s="32" t="s">
        <v>160</v>
      </c>
      <c r="D288" s="32" t="s">
        <v>426</v>
      </c>
      <c r="E288" s="32"/>
    </row>
    <row r="289" spans="2:5" ht="23.25">
      <c r="B289" s="72">
        <v>9</v>
      </c>
      <c r="C289" s="32" t="s">
        <v>161</v>
      </c>
      <c r="D289" s="32" t="s">
        <v>426</v>
      </c>
      <c r="E289" s="32"/>
    </row>
    <row r="290" spans="2:5" ht="23.25">
      <c r="B290" s="72">
        <v>10</v>
      </c>
      <c r="C290" s="32" t="s">
        <v>162</v>
      </c>
      <c r="D290" s="32" t="s">
        <v>426</v>
      </c>
      <c r="E290" s="32"/>
    </row>
    <row r="291" spans="2:5" ht="23.25">
      <c r="B291" s="72">
        <v>11</v>
      </c>
      <c r="C291" s="32" t="s">
        <v>163</v>
      </c>
      <c r="D291" s="32" t="s">
        <v>426</v>
      </c>
      <c r="E291" s="32"/>
    </row>
    <row r="292" spans="2:5" ht="23.25">
      <c r="B292" s="72">
        <v>12</v>
      </c>
      <c r="C292" s="32" t="s">
        <v>164</v>
      </c>
      <c r="D292" s="32" t="s">
        <v>426</v>
      </c>
      <c r="E292" s="32"/>
    </row>
    <row r="293" spans="2:5" ht="23.25">
      <c r="B293" s="72">
        <v>13</v>
      </c>
      <c r="C293" s="32" t="s">
        <v>165</v>
      </c>
      <c r="D293" s="32" t="s">
        <v>426</v>
      </c>
      <c r="E293" s="32"/>
    </row>
    <row r="294" spans="2:5" ht="23.25">
      <c r="B294" s="72">
        <v>14</v>
      </c>
      <c r="C294" s="32" t="s">
        <v>209</v>
      </c>
      <c r="D294" s="32" t="s">
        <v>426</v>
      </c>
      <c r="E294" s="32"/>
    </row>
    <row r="295" spans="2:5" ht="23.25">
      <c r="B295" s="72">
        <v>15</v>
      </c>
      <c r="C295" s="32" t="s">
        <v>604</v>
      </c>
      <c r="D295" s="32" t="s">
        <v>427</v>
      </c>
      <c r="E295" s="32"/>
    </row>
    <row r="296" spans="2:5" ht="23.25">
      <c r="B296" s="72">
        <v>16</v>
      </c>
      <c r="C296" s="32" t="s">
        <v>166</v>
      </c>
      <c r="D296" s="32" t="s">
        <v>428</v>
      </c>
      <c r="E296" s="32"/>
    </row>
    <row r="297" spans="2:5" ht="23.25">
      <c r="B297" s="72">
        <v>17</v>
      </c>
      <c r="C297" s="1" t="s">
        <v>110</v>
      </c>
      <c r="D297" s="32" t="s">
        <v>428</v>
      </c>
      <c r="E297" s="32"/>
    </row>
    <row r="298" spans="2:5" ht="23.25">
      <c r="B298" s="72">
        <v>18</v>
      </c>
      <c r="C298" s="297" t="s">
        <v>793</v>
      </c>
      <c r="D298" s="32" t="s">
        <v>428</v>
      </c>
      <c r="E298" s="66"/>
    </row>
    <row r="299" spans="2:5" ht="23.25">
      <c r="B299" s="72">
        <v>19</v>
      </c>
      <c r="C299" s="297" t="s">
        <v>794</v>
      </c>
      <c r="D299" s="32" t="s">
        <v>428</v>
      </c>
      <c r="E299" s="66"/>
    </row>
    <row r="300" spans="2:5" ht="23.25">
      <c r="B300" s="72">
        <v>20</v>
      </c>
      <c r="C300" s="33" t="s">
        <v>790</v>
      </c>
      <c r="D300" s="33" t="s">
        <v>428</v>
      </c>
      <c r="E300" s="33"/>
    </row>
    <row r="301" spans="3:4" ht="23.25">
      <c r="C301" s="1" t="s">
        <v>429</v>
      </c>
      <c r="D301" s="1" t="s">
        <v>421</v>
      </c>
    </row>
    <row r="302" spans="2:5" ht="23.25">
      <c r="B302" s="30" t="s">
        <v>53</v>
      </c>
      <c r="C302" s="30" t="s">
        <v>422</v>
      </c>
      <c r="D302" s="30" t="s">
        <v>176</v>
      </c>
      <c r="E302" s="30" t="s">
        <v>430</v>
      </c>
    </row>
    <row r="303" spans="2:5" ht="23.25">
      <c r="B303" s="30">
        <v>1</v>
      </c>
      <c r="C303" s="311"/>
      <c r="D303" s="311"/>
      <c r="E303" s="311"/>
    </row>
    <row r="304" spans="3:5" ht="23.25">
      <c r="C304" s="210" t="s">
        <v>431</v>
      </c>
      <c r="D304" s="210" t="s">
        <v>421</v>
      </c>
      <c r="E304" s="211"/>
    </row>
    <row r="305" spans="2:5" ht="23.25">
      <c r="B305" s="30" t="s">
        <v>53</v>
      </c>
      <c r="C305" s="30" t="s">
        <v>422</v>
      </c>
      <c r="D305" s="30" t="s">
        <v>176</v>
      </c>
      <c r="E305" s="30" t="s">
        <v>423</v>
      </c>
    </row>
    <row r="306" spans="2:5" ht="23.25">
      <c r="B306" s="30">
        <v>1</v>
      </c>
      <c r="C306" s="311"/>
      <c r="D306" s="311"/>
      <c r="E306" s="311"/>
    </row>
    <row r="307" ht="23.25">
      <c r="C307" s="1" t="s">
        <v>432</v>
      </c>
    </row>
    <row r="308" spans="2:5" ht="23.25">
      <c r="B308" s="514" t="s">
        <v>785</v>
      </c>
      <c r="C308" s="514"/>
      <c r="D308" s="514"/>
      <c r="E308" s="514"/>
    </row>
    <row r="309" spans="2:5" ht="23.25">
      <c r="B309" s="514" t="s">
        <v>415</v>
      </c>
      <c r="C309" s="514"/>
      <c r="D309" s="514"/>
      <c r="E309" s="514"/>
    </row>
    <row r="310" spans="2:5" ht="23.25">
      <c r="B310" s="514" t="s">
        <v>799</v>
      </c>
      <c r="C310" s="514"/>
      <c r="D310" s="514"/>
      <c r="E310" s="514"/>
    </row>
    <row r="311" spans="2:5" ht="23.25">
      <c r="B311" s="514" t="s">
        <v>798</v>
      </c>
      <c r="C311" s="514"/>
      <c r="D311" s="514"/>
      <c r="E311" s="514"/>
    </row>
    <row r="312" spans="2:5" ht="23.25">
      <c r="B312" s="514" t="s">
        <v>418</v>
      </c>
      <c r="C312" s="514"/>
      <c r="D312" s="514"/>
      <c r="E312" s="514"/>
    </row>
    <row r="313" spans="2:5" ht="23.25">
      <c r="B313" s="514" t="s">
        <v>419</v>
      </c>
      <c r="C313" s="514"/>
      <c r="D313" s="514"/>
      <c r="E313" s="514"/>
    </row>
    <row r="314" spans="3:4" ht="23.25">
      <c r="C314" s="210" t="s">
        <v>420</v>
      </c>
      <c r="D314" s="210" t="s">
        <v>421</v>
      </c>
    </row>
    <row r="315" spans="2:5" ht="23.25">
      <c r="B315" s="30" t="s">
        <v>53</v>
      </c>
      <c r="C315" s="30" t="s">
        <v>422</v>
      </c>
      <c r="D315" s="30" t="s">
        <v>176</v>
      </c>
      <c r="E315" s="30" t="s">
        <v>423</v>
      </c>
    </row>
    <row r="316" spans="2:5" ht="23.25">
      <c r="B316" s="71">
        <v>1</v>
      </c>
      <c r="C316" s="64" t="s">
        <v>603</v>
      </c>
      <c r="D316" s="64" t="s">
        <v>424</v>
      </c>
      <c r="E316" s="64"/>
    </row>
    <row r="317" spans="2:5" ht="23.25">
      <c r="B317" s="72">
        <v>2</v>
      </c>
      <c r="C317" s="32" t="s">
        <v>155</v>
      </c>
      <c r="D317" s="32" t="s">
        <v>425</v>
      </c>
      <c r="E317" s="32"/>
    </row>
    <row r="318" spans="2:5" ht="23.25">
      <c r="B318" s="72">
        <v>3</v>
      </c>
      <c r="C318" s="32" t="s">
        <v>156</v>
      </c>
      <c r="D318" s="32" t="s">
        <v>425</v>
      </c>
      <c r="E318" s="32"/>
    </row>
    <row r="319" spans="2:5" ht="23.25">
      <c r="B319" s="72">
        <v>4</v>
      </c>
      <c r="C319" s="32" t="s">
        <v>157</v>
      </c>
      <c r="D319" s="32" t="s">
        <v>426</v>
      </c>
      <c r="E319" s="32"/>
    </row>
    <row r="320" spans="2:5" ht="23.25">
      <c r="B320" s="72">
        <v>5</v>
      </c>
      <c r="C320" s="32" t="s">
        <v>158</v>
      </c>
      <c r="D320" s="32" t="s">
        <v>426</v>
      </c>
      <c r="E320" s="32"/>
    </row>
    <row r="321" spans="2:5" ht="23.25">
      <c r="B321" s="72">
        <v>6</v>
      </c>
      <c r="C321" s="32" t="s">
        <v>173</v>
      </c>
      <c r="D321" s="32" t="s">
        <v>426</v>
      </c>
      <c r="E321" s="32"/>
    </row>
    <row r="322" spans="2:5" ht="23.25">
      <c r="B322" s="72">
        <v>7</v>
      </c>
      <c r="C322" s="32" t="s">
        <v>159</v>
      </c>
      <c r="D322" s="32" t="s">
        <v>426</v>
      </c>
      <c r="E322" s="32"/>
    </row>
    <row r="323" spans="2:5" ht="23.25">
      <c r="B323" s="72">
        <v>8</v>
      </c>
      <c r="C323" s="32" t="s">
        <v>160</v>
      </c>
      <c r="D323" s="32" t="s">
        <v>426</v>
      </c>
      <c r="E323" s="32"/>
    </row>
    <row r="324" spans="2:5" ht="23.25">
      <c r="B324" s="72">
        <v>9</v>
      </c>
      <c r="C324" s="32" t="s">
        <v>161</v>
      </c>
      <c r="D324" s="32" t="s">
        <v>426</v>
      </c>
      <c r="E324" s="32"/>
    </row>
    <row r="325" spans="2:5" ht="23.25">
      <c r="B325" s="72">
        <v>10</v>
      </c>
      <c r="C325" s="32" t="s">
        <v>162</v>
      </c>
      <c r="D325" s="32" t="s">
        <v>426</v>
      </c>
      <c r="E325" s="32"/>
    </row>
    <row r="326" spans="2:5" ht="23.25">
      <c r="B326" s="72">
        <v>11</v>
      </c>
      <c r="C326" s="32" t="s">
        <v>163</v>
      </c>
      <c r="D326" s="32" t="s">
        <v>426</v>
      </c>
      <c r="E326" s="32"/>
    </row>
    <row r="327" spans="2:5" ht="23.25">
      <c r="B327" s="72">
        <v>12</v>
      </c>
      <c r="C327" s="32" t="s">
        <v>164</v>
      </c>
      <c r="D327" s="32" t="s">
        <v>426</v>
      </c>
      <c r="E327" s="32"/>
    </row>
    <row r="328" spans="2:5" ht="23.25">
      <c r="B328" s="72">
        <v>13</v>
      </c>
      <c r="C328" s="32" t="s">
        <v>165</v>
      </c>
      <c r="D328" s="32" t="s">
        <v>426</v>
      </c>
      <c r="E328" s="32"/>
    </row>
    <row r="329" spans="2:5" ht="23.25">
      <c r="B329" s="72">
        <v>14</v>
      </c>
      <c r="C329" s="32" t="s">
        <v>209</v>
      </c>
      <c r="D329" s="32" t="s">
        <v>426</v>
      </c>
      <c r="E329" s="32"/>
    </row>
    <row r="330" spans="2:5" ht="23.25">
      <c r="B330" s="72">
        <v>15</v>
      </c>
      <c r="C330" s="32" t="s">
        <v>604</v>
      </c>
      <c r="D330" s="32" t="s">
        <v>427</v>
      </c>
      <c r="E330" s="32"/>
    </row>
    <row r="331" spans="2:5" ht="23.25">
      <c r="B331" s="72">
        <v>16</v>
      </c>
      <c r="C331" s="32" t="s">
        <v>166</v>
      </c>
      <c r="D331" s="32" t="s">
        <v>428</v>
      </c>
      <c r="E331" s="32"/>
    </row>
    <row r="332" spans="2:5" ht="23.25">
      <c r="B332" s="72">
        <v>17</v>
      </c>
      <c r="C332" s="1" t="s">
        <v>110</v>
      </c>
      <c r="D332" s="32" t="s">
        <v>428</v>
      </c>
      <c r="E332" s="32"/>
    </row>
    <row r="333" spans="2:5" ht="23.25">
      <c r="B333" s="72">
        <v>18</v>
      </c>
      <c r="C333" s="297" t="s">
        <v>793</v>
      </c>
      <c r="D333" s="32" t="s">
        <v>428</v>
      </c>
      <c r="E333" s="66"/>
    </row>
    <row r="334" spans="2:5" ht="23.25">
      <c r="B334" s="72">
        <v>19</v>
      </c>
      <c r="C334" s="297" t="s">
        <v>794</v>
      </c>
      <c r="D334" s="32" t="s">
        <v>428</v>
      </c>
      <c r="E334" s="66"/>
    </row>
    <row r="335" spans="2:5" ht="23.25">
      <c r="B335" s="72">
        <v>20</v>
      </c>
      <c r="C335" s="33" t="s">
        <v>790</v>
      </c>
      <c r="D335" s="33" t="s">
        <v>428</v>
      </c>
      <c r="E335" s="33"/>
    </row>
    <row r="336" spans="3:4" ht="23.25">
      <c r="C336" s="1" t="s">
        <v>429</v>
      </c>
      <c r="D336" s="1" t="s">
        <v>421</v>
      </c>
    </row>
    <row r="337" spans="2:5" ht="23.25">
      <c r="B337" s="30" t="s">
        <v>53</v>
      </c>
      <c r="C337" s="30" t="s">
        <v>422</v>
      </c>
      <c r="D337" s="30" t="s">
        <v>176</v>
      </c>
      <c r="E337" s="30" t="s">
        <v>430</v>
      </c>
    </row>
    <row r="338" spans="3:5" ht="23.25">
      <c r="C338" s="210" t="s">
        <v>431</v>
      </c>
      <c r="D338" s="210" t="s">
        <v>421</v>
      </c>
      <c r="E338" s="211"/>
    </row>
    <row r="339" spans="2:5" ht="23.25">
      <c r="B339" s="30" t="s">
        <v>53</v>
      </c>
      <c r="C339" s="30" t="s">
        <v>422</v>
      </c>
      <c r="D339" s="30" t="s">
        <v>176</v>
      </c>
      <c r="E339" s="30" t="s">
        <v>423</v>
      </c>
    </row>
    <row r="340" ht="23.25">
      <c r="C340" s="1" t="s">
        <v>432</v>
      </c>
    </row>
    <row r="341" spans="2:5" ht="23.25">
      <c r="B341" s="514" t="s">
        <v>785</v>
      </c>
      <c r="C341" s="514"/>
      <c r="D341" s="514"/>
      <c r="E341" s="514"/>
    </row>
    <row r="342" spans="2:5" ht="23.25">
      <c r="B342" s="514" t="s">
        <v>415</v>
      </c>
      <c r="C342" s="514"/>
      <c r="D342" s="514"/>
      <c r="E342" s="514"/>
    </row>
    <row r="343" spans="2:5" ht="23.25">
      <c r="B343" s="514" t="s">
        <v>800</v>
      </c>
      <c r="C343" s="514"/>
      <c r="D343" s="514"/>
      <c r="E343" s="514"/>
    </row>
    <row r="344" spans="2:5" ht="23.25">
      <c r="B344" s="514" t="s">
        <v>798</v>
      </c>
      <c r="C344" s="514"/>
      <c r="D344" s="514"/>
      <c r="E344" s="514"/>
    </row>
    <row r="345" spans="2:5" ht="23.25">
      <c r="B345" s="514" t="s">
        <v>418</v>
      </c>
      <c r="C345" s="514"/>
      <c r="D345" s="514"/>
      <c r="E345" s="514"/>
    </row>
    <row r="346" spans="2:5" ht="23.25">
      <c r="B346" s="514" t="s">
        <v>419</v>
      </c>
      <c r="C346" s="514"/>
      <c r="D346" s="514"/>
      <c r="E346" s="514"/>
    </row>
    <row r="347" spans="3:4" ht="23.25">
      <c r="C347" s="210" t="s">
        <v>420</v>
      </c>
      <c r="D347" s="210" t="s">
        <v>421</v>
      </c>
    </row>
    <row r="348" spans="2:5" ht="23.25">
      <c r="B348" s="30" t="s">
        <v>53</v>
      </c>
      <c r="C348" s="30" t="s">
        <v>422</v>
      </c>
      <c r="D348" s="30" t="s">
        <v>176</v>
      </c>
      <c r="E348" s="30" t="s">
        <v>423</v>
      </c>
    </row>
    <row r="349" spans="2:5" ht="23.25">
      <c r="B349" s="71">
        <v>1</v>
      </c>
      <c r="C349" s="64" t="s">
        <v>603</v>
      </c>
      <c r="D349" s="64" t="s">
        <v>424</v>
      </c>
      <c r="E349" s="64"/>
    </row>
    <row r="350" spans="2:5" ht="23.25">
      <c r="B350" s="72">
        <v>2</v>
      </c>
      <c r="C350" s="32" t="s">
        <v>155</v>
      </c>
      <c r="D350" s="32" t="s">
        <v>425</v>
      </c>
      <c r="E350" s="32"/>
    </row>
    <row r="351" spans="2:5" ht="23.25">
      <c r="B351" s="72">
        <v>3</v>
      </c>
      <c r="C351" s="32" t="s">
        <v>156</v>
      </c>
      <c r="D351" s="32" t="s">
        <v>425</v>
      </c>
      <c r="E351" s="32"/>
    </row>
    <row r="352" spans="2:5" ht="23.25">
      <c r="B352" s="72">
        <v>4</v>
      </c>
      <c r="C352" s="32" t="s">
        <v>157</v>
      </c>
      <c r="D352" s="32" t="s">
        <v>426</v>
      </c>
      <c r="E352" s="32"/>
    </row>
    <row r="353" spans="2:5" ht="23.25">
      <c r="B353" s="72">
        <v>5</v>
      </c>
      <c r="C353" s="32" t="s">
        <v>158</v>
      </c>
      <c r="D353" s="32" t="s">
        <v>426</v>
      </c>
      <c r="E353" s="32"/>
    </row>
    <row r="354" spans="2:5" ht="23.25">
      <c r="B354" s="72">
        <v>6</v>
      </c>
      <c r="C354" s="32" t="s">
        <v>173</v>
      </c>
      <c r="D354" s="32" t="s">
        <v>426</v>
      </c>
      <c r="E354" s="32"/>
    </row>
    <row r="355" spans="2:5" ht="23.25">
      <c r="B355" s="72">
        <v>7</v>
      </c>
      <c r="C355" s="32" t="s">
        <v>159</v>
      </c>
      <c r="D355" s="32" t="s">
        <v>426</v>
      </c>
      <c r="E355" s="32"/>
    </row>
    <row r="356" spans="2:5" ht="23.25">
      <c r="B356" s="72">
        <v>8</v>
      </c>
      <c r="C356" s="32" t="s">
        <v>160</v>
      </c>
      <c r="D356" s="32" t="s">
        <v>426</v>
      </c>
      <c r="E356" s="32"/>
    </row>
    <row r="357" spans="2:5" ht="23.25">
      <c r="B357" s="72">
        <v>9</v>
      </c>
      <c r="C357" s="32" t="s">
        <v>161</v>
      </c>
      <c r="D357" s="32" t="s">
        <v>426</v>
      </c>
      <c r="E357" s="32"/>
    </row>
    <row r="358" spans="2:5" ht="23.25">
      <c r="B358" s="72">
        <v>10</v>
      </c>
      <c r="C358" s="32" t="s">
        <v>162</v>
      </c>
      <c r="D358" s="32" t="s">
        <v>426</v>
      </c>
      <c r="E358" s="32"/>
    </row>
    <row r="359" spans="2:5" ht="23.25">
      <c r="B359" s="72">
        <v>11</v>
      </c>
      <c r="C359" s="32" t="s">
        <v>163</v>
      </c>
      <c r="D359" s="32" t="s">
        <v>426</v>
      </c>
      <c r="E359" s="32"/>
    </row>
    <row r="360" spans="2:5" ht="23.25">
      <c r="B360" s="72">
        <v>12</v>
      </c>
      <c r="C360" s="32" t="s">
        <v>164</v>
      </c>
      <c r="D360" s="32" t="s">
        <v>426</v>
      </c>
      <c r="E360" s="32"/>
    </row>
    <row r="361" spans="2:5" ht="23.25">
      <c r="B361" s="72">
        <v>13</v>
      </c>
      <c r="C361" s="32" t="s">
        <v>165</v>
      </c>
      <c r="D361" s="32" t="s">
        <v>426</v>
      </c>
      <c r="E361" s="32"/>
    </row>
    <row r="362" spans="2:5" ht="23.25">
      <c r="B362" s="72">
        <v>14</v>
      </c>
      <c r="C362" s="32" t="s">
        <v>209</v>
      </c>
      <c r="D362" s="32" t="s">
        <v>426</v>
      </c>
      <c r="E362" s="32"/>
    </row>
    <row r="363" spans="2:5" ht="23.25">
      <c r="B363" s="72">
        <v>15</v>
      </c>
      <c r="C363" s="32" t="s">
        <v>604</v>
      </c>
      <c r="D363" s="32" t="s">
        <v>427</v>
      </c>
      <c r="E363" s="32"/>
    </row>
    <row r="364" spans="2:5" ht="23.25">
      <c r="B364" s="72">
        <v>16</v>
      </c>
      <c r="C364" s="32" t="s">
        <v>166</v>
      </c>
      <c r="D364" s="32" t="s">
        <v>428</v>
      </c>
      <c r="E364" s="32"/>
    </row>
    <row r="365" spans="2:5" ht="23.25">
      <c r="B365" s="72">
        <v>17</v>
      </c>
      <c r="C365" s="1" t="s">
        <v>110</v>
      </c>
      <c r="D365" s="32" t="s">
        <v>428</v>
      </c>
      <c r="E365" s="32"/>
    </row>
    <row r="366" spans="2:5" ht="23.25">
      <c r="B366" s="72">
        <v>18</v>
      </c>
      <c r="C366" s="297" t="s">
        <v>793</v>
      </c>
      <c r="D366" s="32" t="s">
        <v>428</v>
      </c>
      <c r="E366" s="66"/>
    </row>
    <row r="367" spans="2:5" ht="23.25">
      <c r="B367" s="72">
        <v>19</v>
      </c>
      <c r="C367" s="297" t="s">
        <v>794</v>
      </c>
      <c r="D367" s="32" t="s">
        <v>428</v>
      </c>
      <c r="E367" s="66"/>
    </row>
    <row r="368" spans="2:5" ht="23.25">
      <c r="B368" s="72">
        <v>20</v>
      </c>
      <c r="C368" s="33" t="s">
        <v>790</v>
      </c>
      <c r="D368" s="33" t="s">
        <v>428</v>
      </c>
      <c r="E368" s="33"/>
    </row>
    <row r="369" spans="3:4" ht="23.25">
      <c r="C369" s="1" t="s">
        <v>429</v>
      </c>
      <c r="D369" s="1" t="s">
        <v>421</v>
      </c>
    </row>
    <row r="370" spans="2:5" ht="23.25">
      <c r="B370" s="30" t="s">
        <v>53</v>
      </c>
      <c r="C370" s="30" t="s">
        <v>422</v>
      </c>
      <c r="D370" s="30" t="s">
        <v>176</v>
      </c>
      <c r="E370" s="30" t="s">
        <v>430</v>
      </c>
    </row>
    <row r="371" spans="2:5" ht="23.25">
      <c r="B371" s="30">
        <v>1</v>
      </c>
      <c r="C371" s="311"/>
      <c r="D371" s="311"/>
      <c r="E371" s="311"/>
    </row>
    <row r="372" spans="3:5" ht="23.25">
      <c r="C372" s="210" t="s">
        <v>431</v>
      </c>
      <c r="D372" s="210" t="s">
        <v>421</v>
      </c>
      <c r="E372" s="211"/>
    </row>
    <row r="373" spans="2:5" ht="23.25">
      <c r="B373" s="30" t="s">
        <v>53</v>
      </c>
      <c r="C373" s="30" t="s">
        <v>422</v>
      </c>
      <c r="D373" s="30" t="s">
        <v>176</v>
      </c>
      <c r="E373" s="30" t="s">
        <v>423</v>
      </c>
    </row>
    <row r="374" spans="2:5" ht="23.25">
      <c r="B374" s="30">
        <v>1</v>
      </c>
      <c r="C374" s="311"/>
      <c r="D374" s="311"/>
      <c r="E374" s="311"/>
    </row>
    <row r="375" ht="23.25">
      <c r="C375" s="1" t="s">
        <v>432</v>
      </c>
    </row>
    <row r="376" spans="2:5" ht="23.25">
      <c r="B376" s="514" t="s">
        <v>785</v>
      </c>
      <c r="C376" s="514"/>
      <c r="D376" s="514"/>
      <c r="E376" s="514"/>
    </row>
    <row r="377" spans="2:5" ht="23.25">
      <c r="B377" s="514" t="s">
        <v>415</v>
      </c>
      <c r="C377" s="514"/>
      <c r="D377" s="514"/>
      <c r="E377" s="514"/>
    </row>
    <row r="378" spans="2:5" ht="23.25">
      <c r="B378" s="514" t="s">
        <v>801</v>
      </c>
      <c r="C378" s="514"/>
      <c r="D378" s="514"/>
      <c r="E378" s="514"/>
    </row>
    <row r="379" spans="2:5" ht="23.25">
      <c r="B379" s="514" t="s">
        <v>798</v>
      </c>
      <c r="C379" s="514"/>
      <c r="D379" s="514"/>
      <c r="E379" s="514"/>
    </row>
    <row r="380" spans="2:5" ht="23.25">
      <c r="B380" s="514" t="s">
        <v>418</v>
      </c>
      <c r="C380" s="514"/>
      <c r="D380" s="514"/>
      <c r="E380" s="514"/>
    </row>
    <row r="381" spans="2:5" ht="23.25">
      <c r="B381" s="514" t="s">
        <v>419</v>
      </c>
      <c r="C381" s="514"/>
      <c r="D381" s="514"/>
      <c r="E381" s="514"/>
    </row>
    <row r="382" spans="3:4" ht="23.25">
      <c r="C382" s="210" t="s">
        <v>420</v>
      </c>
      <c r="D382" s="210" t="s">
        <v>421</v>
      </c>
    </row>
    <row r="383" spans="2:5" ht="23.25">
      <c r="B383" s="30" t="s">
        <v>53</v>
      </c>
      <c r="C383" s="30" t="s">
        <v>422</v>
      </c>
      <c r="D383" s="30" t="s">
        <v>176</v>
      </c>
      <c r="E383" s="30" t="s">
        <v>423</v>
      </c>
    </row>
    <row r="384" spans="2:5" ht="23.25">
      <c r="B384" s="71">
        <v>1</v>
      </c>
      <c r="C384" s="64" t="s">
        <v>603</v>
      </c>
      <c r="D384" s="64" t="s">
        <v>424</v>
      </c>
      <c r="E384" s="64"/>
    </row>
    <row r="385" spans="2:5" ht="23.25">
      <c r="B385" s="72">
        <v>2</v>
      </c>
      <c r="C385" s="32" t="s">
        <v>155</v>
      </c>
      <c r="D385" s="32" t="s">
        <v>425</v>
      </c>
      <c r="E385" s="32"/>
    </row>
    <row r="386" spans="2:5" ht="23.25">
      <c r="B386" s="72">
        <v>3</v>
      </c>
      <c r="C386" s="32" t="s">
        <v>156</v>
      </c>
      <c r="D386" s="32" t="s">
        <v>425</v>
      </c>
      <c r="E386" s="32"/>
    </row>
    <row r="387" spans="2:5" ht="23.25">
      <c r="B387" s="72">
        <v>4</v>
      </c>
      <c r="C387" s="32" t="s">
        <v>157</v>
      </c>
      <c r="D387" s="32" t="s">
        <v>426</v>
      </c>
      <c r="E387" s="32"/>
    </row>
    <row r="388" spans="2:5" ht="23.25">
      <c r="B388" s="72">
        <v>5</v>
      </c>
      <c r="C388" s="32" t="s">
        <v>158</v>
      </c>
      <c r="D388" s="32" t="s">
        <v>426</v>
      </c>
      <c r="E388" s="32"/>
    </row>
    <row r="389" spans="2:5" ht="23.25">
      <c r="B389" s="72">
        <v>6</v>
      </c>
      <c r="C389" s="32" t="s">
        <v>173</v>
      </c>
      <c r="D389" s="32" t="s">
        <v>426</v>
      </c>
      <c r="E389" s="32"/>
    </row>
    <row r="390" spans="2:5" ht="23.25">
      <c r="B390" s="72">
        <v>7</v>
      </c>
      <c r="C390" s="32" t="s">
        <v>159</v>
      </c>
      <c r="D390" s="32" t="s">
        <v>426</v>
      </c>
      <c r="E390" s="32"/>
    </row>
    <row r="391" spans="2:5" ht="23.25">
      <c r="B391" s="72">
        <v>8</v>
      </c>
      <c r="C391" s="32" t="s">
        <v>160</v>
      </c>
      <c r="D391" s="32" t="s">
        <v>426</v>
      </c>
      <c r="E391" s="32"/>
    </row>
    <row r="392" spans="2:5" ht="23.25">
      <c r="B392" s="72">
        <v>9</v>
      </c>
      <c r="C392" s="32" t="s">
        <v>161</v>
      </c>
      <c r="D392" s="32" t="s">
        <v>426</v>
      </c>
      <c r="E392" s="32"/>
    </row>
    <row r="393" spans="2:5" ht="23.25">
      <c r="B393" s="72">
        <v>10</v>
      </c>
      <c r="C393" s="32" t="s">
        <v>162</v>
      </c>
      <c r="D393" s="32" t="s">
        <v>426</v>
      </c>
      <c r="E393" s="32"/>
    </row>
    <row r="394" spans="2:5" ht="23.25">
      <c r="B394" s="72">
        <v>11</v>
      </c>
      <c r="C394" s="32" t="s">
        <v>163</v>
      </c>
      <c r="D394" s="32" t="s">
        <v>426</v>
      </c>
      <c r="E394" s="32"/>
    </row>
    <row r="395" spans="2:5" ht="23.25">
      <c r="B395" s="72">
        <v>12</v>
      </c>
      <c r="C395" s="32" t="s">
        <v>164</v>
      </c>
      <c r="D395" s="32" t="s">
        <v>426</v>
      </c>
      <c r="E395" s="32"/>
    </row>
    <row r="396" spans="2:5" ht="23.25">
      <c r="B396" s="72">
        <v>13</v>
      </c>
      <c r="C396" s="32" t="s">
        <v>165</v>
      </c>
      <c r="D396" s="32" t="s">
        <v>426</v>
      </c>
      <c r="E396" s="32"/>
    </row>
    <row r="397" spans="2:5" ht="23.25">
      <c r="B397" s="72">
        <v>14</v>
      </c>
      <c r="C397" s="32" t="s">
        <v>209</v>
      </c>
      <c r="D397" s="32" t="s">
        <v>426</v>
      </c>
      <c r="E397" s="32"/>
    </row>
    <row r="398" spans="2:5" ht="23.25">
      <c r="B398" s="72">
        <v>15</v>
      </c>
      <c r="C398" s="32" t="s">
        <v>604</v>
      </c>
      <c r="D398" s="32" t="s">
        <v>427</v>
      </c>
      <c r="E398" s="32"/>
    </row>
    <row r="399" spans="2:5" ht="23.25">
      <c r="B399" s="72">
        <v>16</v>
      </c>
      <c r="C399" s="32" t="s">
        <v>166</v>
      </c>
      <c r="D399" s="32" t="s">
        <v>428</v>
      </c>
      <c r="E399" s="32"/>
    </row>
    <row r="400" spans="2:5" ht="23.25">
      <c r="B400" s="72">
        <v>17</v>
      </c>
      <c r="C400" s="1" t="s">
        <v>110</v>
      </c>
      <c r="D400" s="32" t="s">
        <v>428</v>
      </c>
      <c r="E400" s="32"/>
    </row>
    <row r="401" spans="2:5" ht="23.25">
      <c r="B401" s="72">
        <v>18</v>
      </c>
      <c r="C401" s="297" t="s">
        <v>793</v>
      </c>
      <c r="D401" s="32" t="s">
        <v>428</v>
      </c>
      <c r="E401" s="66"/>
    </row>
    <row r="402" spans="2:5" ht="23.25">
      <c r="B402" s="72">
        <v>19</v>
      </c>
      <c r="C402" s="297" t="s">
        <v>794</v>
      </c>
      <c r="D402" s="32" t="s">
        <v>428</v>
      </c>
      <c r="E402" s="66"/>
    </row>
    <row r="403" spans="2:5" ht="23.25">
      <c r="B403" s="72">
        <v>20</v>
      </c>
      <c r="C403" s="33" t="s">
        <v>790</v>
      </c>
      <c r="D403" s="33" t="s">
        <v>428</v>
      </c>
      <c r="E403" s="33"/>
    </row>
    <row r="404" spans="3:4" ht="23.25">
      <c r="C404" s="1" t="s">
        <v>429</v>
      </c>
      <c r="D404" s="1" t="s">
        <v>421</v>
      </c>
    </row>
    <row r="405" spans="2:5" ht="23.25">
      <c r="B405" s="30" t="s">
        <v>53</v>
      </c>
      <c r="C405" s="30" t="s">
        <v>422</v>
      </c>
      <c r="D405" s="30" t="s">
        <v>176</v>
      </c>
      <c r="E405" s="30" t="s">
        <v>430</v>
      </c>
    </row>
    <row r="406" spans="3:5" ht="23.25">
      <c r="C406" s="210" t="s">
        <v>431</v>
      </c>
      <c r="D406" s="210" t="s">
        <v>421</v>
      </c>
      <c r="E406" s="211"/>
    </row>
    <row r="407" spans="2:5" ht="23.25">
      <c r="B407" s="30" t="s">
        <v>53</v>
      </c>
      <c r="C407" s="30" t="s">
        <v>422</v>
      </c>
      <c r="D407" s="30" t="s">
        <v>176</v>
      </c>
      <c r="E407" s="30" t="s">
        <v>423</v>
      </c>
    </row>
    <row r="408" ht="23.25">
      <c r="C408" s="1" t="s">
        <v>432</v>
      </c>
    </row>
  </sheetData>
  <sheetProtection/>
  <mergeCells count="72">
    <mergeCell ref="B376:E376"/>
    <mergeCell ref="B377:E377"/>
    <mergeCell ref="B378:E378"/>
    <mergeCell ref="B379:E379"/>
    <mergeCell ref="B380:E380"/>
    <mergeCell ref="B381:E381"/>
    <mergeCell ref="B341:E341"/>
    <mergeCell ref="B342:E342"/>
    <mergeCell ref="B343:E343"/>
    <mergeCell ref="B344:E344"/>
    <mergeCell ref="B345:E345"/>
    <mergeCell ref="B346:E346"/>
    <mergeCell ref="B308:E308"/>
    <mergeCell ref="B309:E309"/>
    <mergeCell ref="B310:E310"/>
    <mergeCell ref="B311:E311"/>
    <mergeCell ref="B312:E312"/>
    <mergeCell ref="B313:E313"/>
    <mergeCell ref="B273:E273"/>
    <mergeCell ref="B274:E274"/>
    <mergeCell ref="B275:E275"/>
    <mergeCell ref="B276:E276"/>
    <mergeCell ref="B277:E277"/>
    <mergeCell ref="B278:E278"/>
    <mergeCell ref="B1:E1"/>
    <mergeCell ref="B2:E2"/>
    <mergeCell ref="B3:E3"/>
    <mergeCell ref="B4:E4"/>
    <mergeCell ref="B5:E5"/>
    <mergeCell ref="B6:E6"/>
    <mergeCell ref="B36:E36"/>
    <mergeCell ref="B37:E37"/>
    <mergeCell ref="B38:E38"/>
    <mergeCell ref="B39:E39"/>
    <mergeCell ref="B40:E40"/>
    <mergeCell ref="B41:E41"/>
    <mergeCell ref="B69:E69"/>
    <mergeCell ref="B70:E70"/>
    <mergeCell ref="B71:E71"/>
    <mergeCell ref="B72:E72"/>
    <mergeCell ref="B73:E73"/>
    <mergeCell ref="B74:E74"/>
    <mergeCell ref="B103:E103"/>
    <mergeCell ref="B104:E104"/>
    <mergeCell ref="B105:E105"/>
    <mergeCell ref="B106:E106"/>
    <mergeCell ref="B107:E107"/>
    <mergeCell ref="B108:E108"/>
    <mergeCell ref="B137:E137"/>
    <mergeCell ref="B138:E138"/>
    <mergeCell ref="B139:E139"/>
    <mergeCell ref="B140:E140"/>
    <mergeCell ref="B141:E141"/>
    <mergeCell ref="B142:E142"/>
    <mergeCell ref="B171:E171"/>
    <mergeCell ref="B172:E172"/>
    <mergeCell ref="B173:E173"/>
    <mergeCell ref="B174:E174"/>
    <mergeCell ref="B175:E175"/>
    <mergeCell ref="B176:E176"/>
    <mergeCell ref="B205:E205"/>
    <mergeCell ref="B206:E206"/>
    <mergeCell ref="B207:E207"/>
    <mergeCell ref="B208:E208"/>
    <mergeCell ref="B209:E209"/>
    <mergeCell ref="B210:E210"/>
    <mergeCell ref="B239:E239"/>
    <mergeCell ref="B240:E240"/>
    <mergeCell ref="B241:E241"/>
    <mergeCell ref="B242:E242"/>
    <mergeCell ref="B243:E243"/>
    <mergeCell ref="B244:E244"/>
  </mergeCells>
  <printOptions/>
  <pageMargins left="0.5118110236220472" right="0.5118110236220472" top="0.15748031496062992" bottom="0.15748031496062992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487"/>
  <sheetViews>
    <sheetView view="pageBreakPreview" zoomScale="130" zoomScaleNormal="150" zoomScaleSheetLayoutView="130" zoomScalePageLayoutView="0" workbookViewId="0" topLeftCell="A88">
      <selection activeCell="E15" sqref="E15"/>
    </sheetView>
  </sheetViews>
  <sheetFormatPr defaultColWidth="9.140625" defaultRowHeight="15"/>
  <cols>
    <col min="1" max="1" width="3.7109375" style="1" customWidth="1"/>
    <col min="2" max="2" width="12.28125" style="1" customWidth="1"/>
    <col min="3" max="6" width="9.00390625" style="1" customWidth="1"/>
    <col min="7" max="7" width="5.421875" style="1" customWidth="1"/>
    <col min="8" max="8" width="10.7109375" style="1" customWidth="1"/>
    <col min="9" max="9" width="14.7109375" style="1" customWidth="1"/>
    <col min="10" max="16384" width="9.00390625" style="1" customWidth="1"/>
  </cols>
  <sheetData>
    <row r="1" spans="2:9" ht="23.25">
      <c r="B1" s="111"/>
      <c r="C1" s="255"/>
      <c r="D1" s="255"/>
      <c r="E1" s="220" t="s">
        <v>115</v>
      </c>
      <c r="F1" s="220"/>
      <c r="G1" s="35"/>
      <c r="H1" s="220"/>
      <c r="I1" s="256"/>
    </row>
    <row r="2" spans="2:9" ht="23.25">
      <c r="B2" s="112"/>
      <c r="C2" s="246"/>
      <c r="D2" s="246"/>
      <c r="E2" s="246" t="s">
        <v>116</v>
      </c>
      <c r="F2" s="246"/>
      <c r="G2" s="246"/>
      <c r="H2" s="246"/>
      <c r="I2" s="247"/>
    </row>
    <row r="3" spans="2:9" ht="23.25">
      <c r="B3" s="112"/>
      <c r="C3" s="113"/>
      <c r="D3" s="113"/>
      <c r="E3" s="52" t="s">
        <v>1</v>
      </c>
      <c r="F3" s="216">
        <v>21</v>
      </c>
      <c r="G3" s="52" t="s">
        <v>11</v>
      </c>
      <c r="H3" s="52"/>
      <c r="I3" s="38"/>
    </row>
    <row r="4" spans="2:9" ht="23.25">
      <c r="B4" s="112"/>
      <c r="C4" s="113"/>
      <c r="D4" s="113"/>
      <c r="E4" s="113"/>
      <c r="F4" s="113"/>
      <c r="G4" s="113"/>
      <c r="H4" s="113"/>
      <c r="I4" s="114"/>
    </row>
    <row r="5" spans="2:9" ht="23.25">
      <c r="B5" s="112"/>
      <c r="C5" s="113" t="s">
        <v>314</v>
      </c>
      <c r="D5" s="113" t="str">
        <f>+'7.ใบสำคัญรับเงินกก.'!C17</f>
        <v>นายสุภาพ  ระวิพันธ์</v>
      </c>
      <c r="E5" s="113"/>
      <c r="F5" s="113"/>
      <c r="G5" s="113" t="s">
        <v>610</v>
      </c>
      <c r="H5" s="113"/>
      <c r="I5" s="38"/>
    </row>
    <row r="6" spans="2:9" ht="23.25">
      <c r="B6" s="112" t="s">
        <v>316</v>
      </c>
      <c r="C6" s="113" t="s">
        <v>326</v>
      </c>
      <c r="D6" s="29"/>
      <c r="E6" s="113"/>
      <c r="F6" s="113"/>
      <c r="G6" s="29"/>
      <c r="H6" s="113"/>
      <c r="I6" s="38"/>
    </row>
    <row r="7" spans="2:9" ht="23.25">
      <c r="B7" s="112" t="s">
        <v>615</v>
      </c>
      <c r="C7" s="113"/>
      <c r="D7" s="29"/>
      <c r="E7" s="113"/>
      <c r="F7" s="29"/>
      <c r="G7" s="113"/>
      <c r="H7" s="113"/>
      <c r="I7" s="38"/>
    </row>
    <row r="8" spans="2:9" ht="23.25">
      <c r="B8" s="39" t="s">
        <v>153</v>
      </c>
      <c r="C8" s="113" t="s">
        <v>154</v>
      </c>
      <c r="E8" s="113" t="s">
        <v>117</v>
      </c>
      <c r="F8" s="113"/>
      <c r="G8" s="113"/>
      <c r="H8" s="113"/>
      <c r="I8" s="114"/>
    </row>
    <row r="9" spans="2:9" ht="23.25">
      <c r="B9" s="524" t="s">
        <v>118</v>
      </c>
      <c r="C9" s="525"/>
      <c r="D9" s="525"/>
      <c r="E9" s="525"/>
      <c r="F9" s="525"/>
      <c r="G9" s="525"/>
      <c r="H9" s="526"/>
      <c r="I9" s="248" t="s">
        <v>609</v>
      </c>
    </row>
    <row r="10" spans="2:9" ht="23.25">
      <c r="B10" s="111"/>
      <c r="C10" s="130" t="s">
        <v>608</v>
      </c>
      <c r="D10" s="130"/>
      <c r="E10" s="130"/>
      <c r="F10" s="130"/>
      <c r="G10" s="130"/>
      <c r="H10" s="131"/>
      <c r="I10" s="114"/>
    </row>
    <row r="11" spans="2:9" ht="23.25">
      <c r="B11" s="120"/>
      <c r="C11" s="113" t="s">
        <v>627</v>
      </c>
      <c r="D11" s="113"/>
      <c r="E11" s="113"/>
      <c r="F11" s="113"/>
      <c r="I11" s="133"/>
    </row>
    <row r="12" spans="2:9" ht="23.25">
      <c r="B12" s="225" t="s">
        <v>605</v>
      </c>
      <c r="C12" s="226" t="s">
        <v>649</v>
      </c>
      <c r="D12" s="113" t="s">
        <v>607</v>
      </c>
      <c r="E12" s="245" t="s">
        <v>651</v>
      </c>
      <c r="F12" s="113"/>
      <c r="H12" s="209" t="s">
        <v>19</v>
      </c>
      <c r="I12" s="133">
        <f>+'7.ใบสำคัญรับเงินกก.'!N31</f>
        <v>400</v>
      </c>
    </row>
    <row r="13" spans="2:9" ht="23.25">
      <c r="B13" s="225" t="s">
        <v>605</v>
      </c>
      <c r="C13" s="226" t="s">
        <v>606</v>
      </c>
      <c r="D13" s="113" t="s">
        <v>607</v>
      </c>
      <c r="E13" s="227" t="str">
        <f>+'7.ใบสำคัญรับเงินกก.'!J16</f>
        <v>23 ก.พ.60</v>
      </c>
      <c r="F13" s="113"/>
      <c r="G13" s="113"/>
      <c r="H13" s="209" t="s">
        <v>19</v>
      </c>
      <c r="I13" s="228">
        <f>+'7.ใบสำคัญรับเงินกก.'!J17</f>
        <v>400</v>
      </c>
    </row>
    <row r="14" spans="2:9" ht="23.25">
      <c r="B14" s="225" t="s">
        <v>605</v>
      </c>
      <c r="C14" s="226" t="s">
        <v>617</v>
      </c>
      <c r="D14" s="113" t="s">
        <v>607</v>
      </c>
      <c r="E14" s="227" t="str">
        <f>+'7.ใบสำคัญรับเงินกก.'!K16</f>
        <v>27 ก.พ.60</v>
      </c>
      <c r="F14" s="113"/>
      <c r="G14" s="113"/>
      <c r="H14" s="209" t="s">
        <v>19</v>
      </c>
      <c r="I14" s="228">
        <f>+'7.ใบสำคัญรับเงินกก.'!K17</f>
        <v>400</v>
      </c>
    </row>
    <row r="15" spans="2:9" ht="23.25">
      <c r="B15" s="225" t="s">
        <v>605</v>
      </c>
      <c r="C15" s="226" t="s">
        <v>618</v>
      </c>
      <c r="D15" s="113" t="s">
        <v>607</v>
      </c>
      <c r="E15" s="227" t="str">
        <f>+'7.ใบสำคัญรับเงินกก.'!L16</f>
        <v>28 เม.ย.60</v>
      </c>
      <c r="F15" s="113"/>
      <c r="G15" s="113"/>
      <c r="H15" s="209" t="s">
        <v>19</v>
      </c>
      <c r="I15" s="228">
        <f>+'7.ใบสำคัญรับเงินกก.'!L17</f>
        <v>400</v>
      </c>
    </row>
    <row r="16" spans="2:9" ht="23.25">
      <c r="B16" s="225" t="s">
        <v>605</v>
      </c>
      <c r="C16" s="226" t="s">
        <v>619</v>
      </c>
      <c r="D16" s="113" t="s">
        <v>607</v>
      </c>
      <c r="E16" s="227" t="str">
        <f>+'7.ใบสำคัญรับเงินกก.'!M16</f>
        <v>20 มิ.ย.60</v>
      </c>
      <c r="F16" s="113"/>
      <c r="G16" s="113"/>
      <c r="H16" s="209" t="s">
        <v>19</v>
      </c>
      <c r="I16" s="228">
        <f>+'7.ใบสำคัญรับเงินกก.'!M17</f>
        <v>400</v>
      </c>
    </row>
    <row r="17" spans="2:9" ht="23.25">
      <c r="B17" s="243"/>
      <c r="C17" s="244"/>
      <c r="D17" s="44"/>
      <c r="E17" s="244" t="s">
        <v>119</v>
      </c>
      <c r="F17" s="545" t="s">
        <v>652</v>
      </c>
      <c r="G17" s="546"/>
      <c r="H17" s="547"/>
      <c r="I17" s="132">
        <f>SUM(I11:I16)</f>
        <v>2000</v>
      </c>
    </row>
    <row r="18" spans="2:9" ht="23.25">
      <c r="B18" s="112"/>
      <c r="C18" s="113"/>
      <c r="D18" s="113"/>
      <c r="E18" s="113"/>
      <c r="F18" s="532" t="s">
        <v>322</v>
      </c>
      <c r="G18" s="532"/>
      <c r="H18" s="532"/>
      <c r="I18" s="114"/>
    </row>
    <row r="19" spans="2:9" ht="23.25">
      <c r="B19" s="112"/>
      <c r="C19" s="29"/>
      <c r="D19" s="113"/>
      <c r="E19" s="113"/>
      <c r="F19" s="113"/>
      <c r="G19" s="113"/>
      <c r="H19" s="113"/>
      <c r="I19" s="114"/>
    </row>
    <row r="20" spans="2:9" ht="23.25">
      <c r="B20" s="39"/>
      <c r="D20" s="218" t="s">
        <v>616</v>
      </c>
      <c r="E20" s="29" t="s">
        <v>613</v>
      </c>
      <c r="F20" s="29"/>
      <c r="G20" s="229" t="s">
        <v>614</v>
      </c>
      <c r="H20" s="29"/>
      <c r="I20" s="38"/>
    </row>
    <row r="21" spans="2:9" ht="23.25">
      <c r="B21" s="39"/>
      <c r="D21" s="113"/>
      <c r="E21" s="113" t="str">
        <f>+D5</f>
        <v>นายสุภาพ  ระวิพันธ์</v>
      </c>
      <c r="F21" s="29"/>
      <c r="G21" s="113"/>
      <c r="H21" s="113"/>
      <c r="I21" s="38"/>
    </row>
    <row r="22" spans="2:9" ht="23.25">
      <c r="B22" s="112"/>
      <c r="C22" s="113"/>
      <c r="D22" s="29"/>
      <c r="E22" s="29"/>
      <c r="F22" s="29"/>
      <c r="G22" s="29"/>
      <c r="H22" s="29"/>
      <c r="I22" s="38"/>
    </row>
    <row r="23" spans="2:9" ht="23.25">
      <c r="B23" s="112"/>
      <c r="C23" s="113"/>
      <c r="D23" s="119"/>
      <c r="E23" s="119"/>
      <c r="F23" s="119"/>
      <c r="G23" s="119"/>
      <c r="H23" s="119"/>
      <c r="I23" s="38"/>
    </row>
    <row r="24" spans="2:9" ht="23.25">
      <c r="B24" s="112"/>
      <c r="C24" s="113"/>
      <c r="D24" s="218" t="s">
        <v>616</v>
      </c>
      <c r="E24" s="29" t="s">
        <v>613</v>
      </c>
      <c r="F24" s="29"/>
      <c r="G24" s="229" t="s">
        <v>120</v>
      </c>
      <c r="H24" s="29"/>
      <c r="I24" s="38"/>
    </row>
    <row r="25" spans="2:9" ht="23.25">
      <c r="B25" s="112"/>
      <c r="C25" s="113"/>
      <c r="D25" s="29"/>
      <c r="E25" s="14" t="s">
        <v>8</v>
      </c>
      <c r="F25" s="29"/>
      <c r="G25" s="29"/>
      <c r="H25" s="29"/>
      <c r="I25" s="127"/>
    </row>
    <row r="26" spans="2:9" ht="23.25">
      <c r="B26" s="112"/>
      <c r="C26" s="113"/>
      <c r="D26" s="213" t="s">
        <v>611</v>
      </c>
      <c r="E26" s="14" t="s">
        <v>612</v>
      </c>
      <c r="F26" s="29"/>
      <c r="G26" s="29"/>
      <c r="H26" s="29"/>
      <c r="I26" s="127"/>
    </row>
    <row r="27" spans="2:9" ht="23.25">
      <c r="B27" s="115"/>
      <c r="C27" s="116"/>
      <c r="D27" s="128" t="s">
        <v>1</v>
      </c>
      <c r="E27" s="40">
        <f>+F3</f>
        <v>21</v>
      </c>
      <c r="F27" s="55" t="s">
        <v>11</v>
      </c>
      <c r="G27" s="55"/>
      <c r="H27" s="55"/>
      <c r="I27" s="129"/>
    </row>
    <row r="28" spans="2:9" ht="23.25">
      <c r="B28" s="111"/>
      <c r="C28" s="255"/>
      <c r="D28" s="255"/>
      <c r="E28" s="220" t="s">
        <v>115</v>
      </c>
      <c r="F28" s="220"/>
      <c r="G28" s="35"/>
      <c r="H28" s="220"/>
      <c r="I28" s="256"/>
    </row>
    <row r="29" spans="2:9" ht="23.25">
      <c r="B29" s="112"/>
      <c r="C29" s="246"/>
      <c r="D29" s="246"/>
      <c r="E29" s="246" t="s">
        <v>116</v>
      </c>
      <c r="F29" s="246"/>
      <c r="G29" s="246"/>
      <c r="H29" s="246"/>
      <c r="I29" s="247"/>
    </row>
    <row r="30" spans="2:9" ht="23.25">
      <c r="B30" s="112"/>
      <c r="C30" s="113"/>
      <c r="D30" s="113"/>
      <c r="E30" s="52" t="s">
        <v>1</v>
      </c>
      <c r="F30" s="216">
        <f>+E27</f>
        <v>21</v>
      </c>
      <c r="G30" s="52" t="s">
        <v>11</v>
      </c>
      <c r="H30" s="52"/>
      <c r="I30" s="38"/>
    </row>
    <row r="31" spans="2:9" ht="23.25">
      <c r="B31" s="112"/>
      <c r="C31" s="113"/>
      <c r="D31" s="113"/>
      <c r="E31" s="113"/>
      <c r="F31" s="113"/>
      <c r="G31" s="113"/>
      <c r="H31" s="113"/>
      <c r="I31" s="114"/>
    </row>
    <row r="32" spans="2:9" ht="23.25">
      <c r="B32" s="112"/>
      <c r="C32" s="113" t="s">
        <v>314</v>
      </c>
      <c r="D32" s="113" t="str">
        <f>+'7.ใบสำคัญรับเงินกก.'!C18</f>
        <v>นายสุเวช  พฤษรัตน์</v>
      </c>
      <c r="E32" s="113"/>
      <c r="F32" s="113"/>
      <c r="G32" s="113" t="s">
        <v>610</v>
      </c>
      <c r="H32" s="113"/>
      <c r="I32" s="38"/>
    </row>
    <row r="33" spans="2:9" ht="23.25">
      <c r="B33" s="112" t="s">
        <v>316</v>
      </c>
      <c r="C33" s="113" t="s">
        <v>326</v>
      </c>
      <c r="D33" s="29"/>
      <c r="E33" s="113"/>
      <c r="F33" s="113"/>
      <c r="G33" s="29"/>
      <c r="H33" s="113"/>
      <c r="I33" s="38"/>
    </row>
    <row r="34" spans="2:9" ht="23.25">
      <c r="B34" s="112" t="s">
        <v>615</v>
      </c>
      <c r="C34" s="113"/>
      <c r="D34" s="29"/>
      <c r="E34" s="113"/>
      <c r="F34" s="29"/>
      <c r="G34" s="113"/>
      <c r="H34" s="113"/>
      <c r="I34" s="38"/>
    </row>
    <row r="35" spans="2:9" ht="23.25">
      <c r="B35" s="39" t="s">
        <v>153</v>
      </c>
      <c r="C35" s="113" t="s">
        <v>154</v>
      </c>
      <c r="E35" s="113" t="s">
        <v>117</v>
      </c>
      <c r="F35" s="113"/>
      <c r="G35" s="113"/>
      <c r="H35" s="113"/>
      <c r="I35" s="114"/>
    </row>
    <row r="36" spans="2:9" ht="23.25">
      <c r="B36" s="524" t="s">
        <v>118</v>
      </c>
      <c r="C36" s="525"/>
      <c r="D36" s="525"/>
      <c r="E36" s="525"/>
      <c r="F36" s="525"/>
      <c r="G36" s="525"/>
      <c r="H36" s="526"/>
      <c r="I36" s="248" t="s">
        <v>609</v>
      </c>
    </row>
    <row r="37" spans="2:9" ht="23.25">
      <c r="B37" s="111"/>
      <c r="C37" s="130" t="s">
        <v>608</v>
      </c>
      <c r="D37" s="130"/>
      <c r="E37" s="130"/>
      <c r="F37" s="130"/>
      <c r="G37" s="130"/>
      <c r="H37" s="131"/>
      <c r="I37" s="114"/>
    </row>
    <row r="38" spans="2:9" ht="23.25">
      <c r="B38" s="120"/>
      <c r="C38" s="113" t="s">
        <v>627</v>
      </c>
      <c r="D38" s="113"/>
      <c r="E38" s="113"/>
      <c r="F38" s="113"/>
      <c r="I38" s="133"/>
    </row>
    <row r="39" spans="2:9" ht="23.25">
      <c r="B39" s="225" t="s">
        <v>605</v>
      </c>
      <c r="C39" s="226" t="s">
        <v>649</v>
      </c>
      <c r="D39" s="113" t="s">
        <v>607</v>
      </c>
      <c r="E39" s="245" t="s">
        <v>651</v>
      </c>
      <c r="F39" s="113"/>
      <c r="H39" s="209" t="s">
        <v>19</v>
      </c>
      <c r="I39" s="126">
        <f>+I40</f>
        <v>400</v>
      </c>
    </row>
    <row r="40" spans="2:9" ht="23.25">
      <c r="B40" s="225" t="s">
        <v>605</v>
      </c>
      <c r="C40" s="226" t="s">
        <v>606</v>
      </c>
      <c r="D40" s="113" t="s">
        <v>607</v>
      </c>
      <c r="E40" s="227" t="str">
        <f>+E13</f>
        <v>23 ก.พ.60</v>
      </c>
      <c r="F40" s="113"/>
      <c r="G40" s="113"/>
      <c r="H40" s="209" t="s">
        <v>19</v>
      </c>
      <c r="I40" s="228">
        <f>+'7.ใบสำคัญรับเงินกก.'!J18</f>
        <v>400</v>
      </c>
    </row>
    <row r="41" spans="2:9" ht="23.25">
      <c r="B41" s="225" t="s">
        <v>605</v>
      </c>
      <c r="C41" s="226" t="s">
        <v>617</v>
      </c>
      <c r="D41" s="113" t="s">
        <v>607</v>
      </c>
      <c r="E41" s="227" t="str">
        <f>+E14</f>
        <v>27 ก.พ.60</v>
      </c>
      <c r="F41" s="113"/>
      <c r="G41" s="113"/>
      <c r="H41" s="209" t="s">
        <v>19</v>
      </c>
      <c r="I41" s="228">
        <f>+'7.ใบสำคัญรับเงินกก.'!K18</f>
        <v>400</v>
      </c>
    </row>
    <row r="42" spans="2:9" ht="23.25">
      <c r="B42" s="225" t="s">
        <v>605</v>
      </c>
      <c r="C42" s="226" t="s">
        <v>618</v>
      </c>
      <c r="D42" s="113" t="s">
        <v>607</v>
      </c>
      <c r="E42" s="227" t="str">
        <f>+E15</f>
        <v>28 เม.ย.60</v>
      </c>
      <c r="F42" s="113"/>
      <c r="G42" s="113"/>
      <c r="H42" s="209" t="s">
        <v>19</v>
      </c>
      <c r="I42" s="228">
        <f>+'7.ใบสำคัญรับเงินกก.'!L18</f>
        <v>400</v>
      </c>
    </row>
    <row r="43" spans="2:9" ht="23.25">
      <c r="B43" s="225" t="s">
        <v>605</v>
      </c>
      <c r="C43" s="226" t="s">
        <v>619</v>
      </c>
      <c r="D43" s="113" t="s">
        <v>607</v>
      </c>
      <c r="E43" s="227" t="str">
        <f>+E16</f>
        <v>20 มิ.ย.60</v>
      </c>
      <c r="F43" s="113"/>
      <c r="G43" s="113"/>
      <c r="H43" s="209" t="s">
        <v>19</v>
      </c>
      <c r="I43" s="228">
        <f>+'7.ใบสำคัญรับเงินกก.'!M18</f>
        <v>400</v>
      </c>
    </row>
    <row r="44" spans="2:9" ht="23.25">
      <c r="B44" s="243"/>
      <c r="C44" s="244"/>
      <c r="D44" s="44"/>
      <c r="E44" s="244" t="s">
        <v>119</v>
      </c>
      <c r="F44" s="545" t="s">
        <v>652</v>
      </c>
      <c r="G44" s="546"/>
      <c r="H44" s="547"/>
      <c r="I44" s="132">
        <f>SUM(I38:I43)</f>
        <v>2000</v>
      </c>
    </row>
    <row r="45" spans="2:9" ht="23.25">
      <c r="B45" s="112"/>
      <c r="C45" s="113"/>
      <c r="D45" s="113"/>
      <c r="E45" s="113"/>
      <c r="F45" s="532" t="s">
        <v>322</v>
      </c>
      <c r="G45" s="532"/>
      <c r="H45" s="532"/>
      <c r="I45" s="114"/>
    </row>
    <row r="46" spans="2:9" ht="23.25">
      <c r="B46" s="112"/>
      <c r="C46" s="29"/>
      <c r="D46" s="113"/>
      <c r="E46" s="113"/>
      <c r="F46" s="113"/>
      <c r="G46" s="113"/>
      <c r="H46" s="113"/>
      <c r="I46" s="114"/>
    </row>
    <row r="47" spans="2:9" ht="23.25">
      <c r="B47" s="39"/>
      <c r="D47" s="218" t="s">
        <v>616</v>
      </c>
      <c r="E47" s="29" t="s">
        <v>613</v>
      </c>
      <c r="F47" s="29"/>
      <c r="G47" s="229" t="s">
        <v>614</v>
      </c>
      <c r="H47" s="29"/>
      <c r="I47" s="38"/>
    </row>
    <row r="48" spans="2:9" ht="23.25">
      <c r="B48" s="39"/>
      <c r="D48" s="113"/>
      <c r="E48" s="113" t="str">
        <f>+D32</f>
        <v>นายสุเวช  พฤษรัตน์</v>
      </c>
      <c r="F48" s="29"/>
      <c r="G48" s="113"/>
      <c r="H48" s="113"/>
      <c r="I48" s="38"/>
    </row>
    <row r="49" spans="2:9" ht="23.25">
      <c r="B49" s="112"/>
      <c r="C49" s="113"/>
      <c r="D49" s="29"/>
      <c r="E49" s="29"/>
      <c r="F49" s="29"/>
      <c r="G49" s="29"/>
      <c r="H49" s="29"/>
      <c r="I49" s="38"/>
    </row>
    <row r="50" spans="2:9" ht="23.25">
      <c r="B50" s="112"/>
      <c r="C50" s="113"/>
      <c r="D50" s="119"/>
      <c r="E50" s="119"/>
      <c r="F50" s="119"/>
      <c r="G50" s="119"/>
      <c r="H50" s="119"/>
      <c r="I50" s="38"/>
    </row>
    <row r="51" spans="2:9" ht="23.25">
      <c r="B51" s="112"/>
      <c r="C51" s="113"/>
      <c r="D51" s="218" t="s">
        <v>616</v>
      </c>
      <c r="E51" s="29" t="s">
        <v>613</v>
      </c>
      <c r="F51" s="29"/>
      <c r="G51" s="229" t="s">
        <v>120</v>
      </c>
      <c r="H51" s="29"/>
      <c r="I51" s="38"/>
    </row>
    <row r="52" spans="2:9" ht="23.25">
      <c r="B52" s="112"/>
      <c r="C52" s="113"/>
      <c r="D52" s="29"/>
      <c r="E52" s="14" t="s">
        <v>8</v>
      </c>
      <c r="F52" s="29"/>
      <c r="G52" s="29"/>
      <c r="H52" s="29"/>
      <c r="I52" s="127"/>
    </row>
    <row r="53" spans="2:9" ht="23.25">
      <c r="B53" s="112"/>
      <c r="C53" s="113"/>
      <c r="D53" s="213" t="s">
        <v>611</v>
      </c>
      <c r="E53" s="14" t="s">
        <v>612</v>
      </c>
      <c r="F53" s="29"/>
      <c r="G53" s="29"/>
      <c r="H53" s="29"/>
      <c r="I53" s="127"/>
    </row>
    <row r="54" spans="2:9" ht="23.25">
      <c r="B54" s="115"/>
      <c r="C54" s="116"/>
      <c r="D54" s="128" t="s">
        <v>1</v>
      </c>
      <c r="E54" s="40">
        <f>+F30</f>
        <v>21</v>
      </c>
      <c r="F54" s="55" t="s">
        <v>11</v>
      </c>
      <c r="G54" s="55"/>
      <c r="H54" s="55"/>
      <c r="I54" s="129"/>
    </row>
    <row r="55" spans="2:9" ht="23.25">
      <c r="B55" s="111"/>
      <c r="C55" s="255"/>
      <c r="D55" s="255"/>
      <c r="E55" s="220" t="s">
        <v>115</v>
      </c>
      <c r="F55" s="220"/>
      <c r="G55" s="35"/>
      <c r="H55" s="220"/>
      <c r="I55" s="256"/>
    </row>
    <row r="56" spans="2:9" ht="23.25">
      <c r="B56" s="112"/>
      <c r="C56" s="246"/>
      <c r="D56" s="246"/>
      <c r="E56" s="246" t="s">
        <v>116</v>
      </c>
      <c r="F56" s="246"/>
      <c r="G56" s="246"/>
      <c r="H56" s="246"/>
      <c r="I56" s="247"/>
    </row>
    <row r="57" spans="2:9" ht="23.25">
      <c r="B57" s="112"/>
      <c r="C57" s="113"/>
      <c r="D57" s="113"/>
      <c r="E57" s="52" t="s">
        <v>1</v>
      </c>
      <c r="F57" s="216">
        <f>+E54</f>
        <v>21</v>
      </c>
      <c r="G57" s="52" t="s">
        <v>11</v>
      </c>
      <c r="H57" s="52"/>
      <c r="I57" s="38"/>
    </row>
    <row r="58" spans="2:9" ht="23.25">
      <c r="B58" s="112"/>
      <c r="C58" s="113"/>
      <c r="D58" s="113"/>
      <c r="E58" s="113"/>
      <c r="F58" s="113"/>
      <c r="G58" s="113"/>
      <c r="H58" s="113"/>
      <c r="I58" s="114"/>
    </row>
    <row r="59" spans="2:9" ht="23.25">
      <c r="B59" s="112"/>
      <c r="C59" s="113" t="s">
        <v>314</v>
      </c>
      <c r="D59" s="113" t="str">
        <f>+'7.ใบสำคัญรับเงินกก.'!C19</f>
        <v>นายถาวร  ชำนาญ</v>
      </c>
      <c r="E59" s="113"/>
      <c r="F59" s="113"/>
      <c r="G59" s="113" t="s">
        <v>610</v>
      </c>
      <c r="H59" s="113"/>
      <c r="I59" s="38"/>
    </row>
    <row r="60" spans="2:9" ht="23.25">
      <c r="B60" s="112" t="s">
        <v>316</v>
      </c>
      <c r="C60" s="113" t="s">
        <v>326</v>
      </c>
      <c r="D60" s="29"/>
      <c r="E60" s="113"/>
      <c r="F60" s="113"/>
      <c r="G60" s="29"/>
      <c r="H60" s="113"/>
      <c r="I60" s="38"/>
    </row>
    <row r="61" spans="2:9" ht="23.25">
      <c r="B61" s="112" t="s">
        <v>615</v>
      </c>
      <c r="C61" s="113"/>
      <c r="D61" s="29"/>
      <c r="E61" s="113"/>
      <c r="F61" s="29"/>
      <c r="G61" s="113"/>
      <c r="H61" s="113"/>
      <c r="I61" s="38"/>
    </row>
    <row r="62" spans="2:9" ht="23.25">
      <c r="B62" s="39" t="s">
        <v>153</v>
      </c>
      <c r="C62" s="113" t="s">
        <v>154</v>
      </c>
      <c r="E62" s="113" t="s">
        <v>117</v>
      </c>
      <c r="F62" s="113"/>
      <c r="G62" s="113"/>
      <c r="H62" s="113"/>
      <c r="I62" s="114"/>
    </row>
    <row r="63" spans="2:9" ht="23.25">
      <c r="B63" s="524" t="s">
        <v>118</v>
      </c>
      <c r="C63" s="525"/>
      <c r="D63" s="525"/>
      <c r="E63" s="525"/>
      <c r="F63" s="525"/>
      <c r="G63" s="525"/>
      <c r="H63" s="526"/>
      <c r="I63" s="248" t="s">
        <v>609</v>
      </c>
    </row>
    <row r="64" spans="2:9" ht="23.25">
      <c r="B64" s="111"/>
      <c r="C64" s="130" t="s">
        <v>608</v>
      </c>
      <c r="D64" s="130"/>
      <c r="E64" s="130"/>
      <c r="F64" s="130"/>
      <c r="G64" s="130"/>
      <c r="H64" s="131"/>
      <c r="I64" s="114"/>
    </row>
    <row r="65" spans="2:9" ht="23.25">
      <c r="B65" s="120"/>
      <c r="C65" s="113" t="s">
        <v>627</v>
      </c>
      <c r="D65" s="113"/>
      <c r="E65" s="113"/>
      <c r="F65" s="113"/>
      <c r="I65" s="133"/>
    </row>
    <row r="66" spans="2:9" ht="23.25">
      <c r="B66" s="225" t="s">
        <v>605</v>
      </c>
      <c r="C66" s="226" t="s">
        <v>649</v>
      </c>
      <c r="D66" s="113" t="s">
        <v>607</v>
      </c>
      <c r="E66" s="245" t="s">
        <v>651</v>
      </c>
      <c r="F66" s="113"/>
      <c r="H66" s="209" t="s">
        <v>19</v>
      </c>
      <c r="I66" s="126">
        <f>+I67</f>
        <v>400</v>
      </c>
    </row>
    <row r="67" spans="2:9" ht="23.25">
      <c r="B67" s="225" t="s">
        <v>605</v>
      </c>
      <c r="C67" s="226" t="s">
        <v>606</v>
      </c>
      <c r="D67" s="113" t="s">
        <v>607</v>
      </c>
      <c r="E67" s="227" t="str">
        <f>+'7.ใบสำคัญรับเงินกก.'!J16</f>
        <v>23 ก.พ.60</v>
      </c>
      <c r="F67" s="113"/>
      <c r="G67" s="113"/>
      <c r="H67" s="209" t="s">
        <v>19</v>
      </c>
      <c r="I67" s="228">
        <f>+'7.ใบสำคัญรับเงินกก.'!J19</f>
        <v>400</v>
      </c>
    </row>
    <row r="68" spans="2:9" ht="23.25">
      <c r="B68" s="225" t="s">
        <v>605</v>
      </c>
      <c r="C68" s="226" t="s">
        <v>617</v>
      </c>
      <c r="D68" s="113" t="s">
        <v>607</v>
      </c>
      <c r="E68" s="227" t="str">
        <f>+'7.ใบสำคัญรับเงินกก.'!K16</f>
        <v>27 ก.พ.60</v>
      </c>
      <c r="F68" s="113"/>
      <c r="G68" s="113"/>
      <c r="H68" s="209" t="s">
        <v>19</v>
      </c>
      <c r="I68" s="228">
        <f>+'7.ใบสำคัญรับเงินกก.'!K19</f>
        <v>400</v>
      </c>
    </row>
    <row r="69" spans="2:9" ht="23.25">
      <c r="B69" s="225" t="s">
        <v>605</v>
      </c>
      <c r="C69" s="226" t="s">
        <v>618</v>
      </c>
      <c r="D69" s="113" t="s">
        <v>607</v>
      </c>
      <c r="E69" s="227" t="str">
        <f>+'7.ใบสำคัญรับเงินกก.'!L16</f>
        <v>28 เม.ย.60</v>
      </c>
      <c r="F69" s="113"/>
      <c r="G69" s="113"/>
      <c r="H69" s="209" t="s">
        <v>19</v>
      </c>
      <c r="I69" s="228">
        <f>+'7.ใบสำคัญรับเงินกก.'!L19</f>
        <v>400</v>
      </c>
    </row>
    <row r="70" spans="2:9" ht="23.25">
      <c r="B70" s="225" t="s">
        <v>605</v>
      </c>
      <c r="C70" s="226" t="s">
        <v>619</v>
      </c>
      <c r="D70" s="113" t="s">
        <v>607</v>
      </c>
      <c r="E70" s="227" t="str">
        <f>+'7.ใบสำคัญรับเงินกก.'!M16</f>
        <v>20 มิ.ย.60</v>
      </c>
      <c r="F70" s="113"/>
      <c r="G70" s="113"/>
      <c r="H70" s="209" t="s">
        <v>19</v>
      </c>
      <c r="I70" s="228">
        <f>+'7.ใบสำคัญรับเงินกก.'!M19</f>
        <v>400</v>
      </c>
    </row>
    <row r="71" spans="2:9" ht="23.25">
      <c r="B71" s="243"/>
      <c r="C71" s="244"/>
      <c r="D71" s="44"/>
      <c r="E71" s="244" t="s">
        <v>119</v>
      </c>
      <c r="F71" s="545" t="s">
        <v>652</v>
      </c>
      <c r="G71" s="546"/>
      <c r="H71" s="547"/>
      <c r="I71" s="132">
        <f>SUM(I65:I70)</f>
        <v>2000</v>
      </c>
    </row>
    <row r="72" spans="2:9" ht="23.25">
      <c r="B72" s="112"/>
      <c r="C72" s="113"/>
      <c r="D72" s="113"/>
      <c r="E72" s="113"/>
      <c r="F72" s="532" t="s">
        <v>322</v>
      </c>
      <c r="G72" s="532"/>
      <c r="H72" s="532"/>
      <c r="I72" s="114"/>
    </row>
    <row r="73" spans="2:9" ht="23.25">
      <c r="B73" s="112"/>
      <c r="C73" s="29"/>
      <c r="D73" s="113"/>
      <c r="E73" s="113"/>
      <c r="F73" s="113"/>
      <c r="G73" s="113"/>
      <c r="H73" s="113"/>
      <c r="I73" s="114"/>
    </row>
    <row r="74" spans="2:9" ht="23.25">
      <c r="B74" s="39"/>
      <c r="D74" s="218" t="s">
        <v>616</v>
      </c>
      <c r="E74" s="29" t="s">
        <v>613</v>
      </c>
      <c r="F74" s="29"/>
      <c r="G74" s="229" t="s">
        <v>614</v>
      </c>
      <c r="H74" s="29"/>
      <c r="I74" s="38"/>
    </row>
    <row r="75" spans="2:9" ht="23.25">
      <c r="B75" s="39"/>
      <c r="D75" s="113"/>
      <c r="E75" s="113" t="str">
        <f>+D59</f>
        <v>นายถาวร  ชำนาญ</v>
      </c>
      <c r="F75" s="29"/>
      <c r="G75" s="113"/>
      <c r="H75" s="113"/>
      <c r="I75" s="38"/>
    </row>
    <row r="76" spans="2:9" ht="23.25">
      <c r="B76" s="112"/>
      <c r="C76" s="113"/>
      <c r="D76" s="29"/>
      <c r="E76" s="29"/>
      <c r="F76" s="29"/>
      <c r="G76" s="29"/>
      <c r="H76" s="29"/>
      <c r="I76" s="38"/>
    </row>
    <row r="77" spans="2:9" ht="23.25">
      <c r="B77" s="112"/>
      <c r="C77" s="113"/>
      <c r="D77" s="119"/>
      <c r="E77" s="119"/>
      <c r="F77" s="119"/>
      <c r="G77" s="119"/>
      <c r="H77" s="119"/>
      <c r="I77" s="38"/>
    </row>
    <row r="78" spans="2:9" ht="23.25">
      <c r="B78" s="112"/>
      <c r="C78" s="113"/>
      <c r="D78" s="218" t="s">
        <v>616</v>
      </c>
      <c r="E78" s="29" t="s">
        <v>613</v>
      </c>
      <c r="F78" s="29"/>
      <c r="G78" s="229" t="s">
        <v>120</v>
      </c>
      <c r="H78" s="29"/>
      <c r="I78" s="38"/>
    </row>
    <row r="79" spans="2:9" ht="23.25">
      <c r="B79" s="112"/>
      <c r="C79" s="113"/>
      <c r="D79" s="29"/>
      <c r="E79" s="14" t="s">
        <v>8</v>
      </c>
      <c r="F79" s="29"/>
      <c r="G79" s="29"/>
      <c r="H79" s="29"/>
      <c r="I79" s="127"/>
    </row>
    <row r="80" spans="2:9" ht="23.25">
      <c r="B80" s="112"/>
      <c r="C80" s="113"/>
      <c r="D80" s="213" t="s">
        <v>611</v>
      </c>
      <c r="E80" s="14" t="s">
        <v>612</v>
      </c>
      <c r="F80" s="29"/>
      <c r="G80" s="29"/>
      <c r="H80" s="29"/>
      <c r="I80" s="127"/>
    </row>
    <row r="81" spans="2:9" ht="23.25">
      <c r="B81" s="115"/>
      <c r="C81" s="116"/>
      <c r="D81" s="128" t="s">
        <v>1</v>
      </c>
      <c r="E81" s="40">
        <f>+F57</f>
        <v>21</v>
      </c>
      <c r="F81" s="55" t="s">
        <v>11</v>
      </c>
      <c r="G81" s="55"/>
      <c r="H81" s="55"/>
      <c r="I81" s="129"/>
    </row>
    <row r="82" spans="2:9" ht="23.25">
      <c r="B82" s="111"/>
      <c r="C82" s="255"/>
      <c r="D82" s="255"/>
      <c r="E82" s="220" t="s">
        <v>115</v>
      </c>
      <c r="F82" s="220"/>
      <c r="G82" s="35"/>
      <c r="H82" s="220"/>
      <c r="I82" s="256"/>
    </row>
    <row r="83" spans="2:9" ht="23.25">
      <c r="B83" s="112"/>
      <c r="C83" s="246"/>
      <c r="D83" s="246"/>
      <c r="E83" s="246" t="s">
        <v>116</v>
      </c>
      <c r="F83" s="246"/>
      <c r="G83" s="246"/>
      <c r="H83" s="246"/>
      <c r="I83" s="247"/>
    </row>
    <row r="84" spans="2:9" ht="23.25">
      <c r="B84" s="112"/>
      <c r="C84" s="113"/>
      <c r="D84" s="113"/>
      <c r="E84" s="52" t="s">
        <v>1</v>
      </c>
      <c r="F84" s="216">
        <f>+E81</f>
        <v>21</v>
      </c>
      <c r="G84" s="52" t="s">
        <v>11</v>
      </c>
      <c r="H84" s="52"/>
      <c r="I84" s="38"/>
    </row>
    <row r="85" spans="2:9" ht="23.25">
      <c r="B85" s="112"/>
      <c r="C85" s="113"/>
      <c r="D85" s="113"/>
      <c r="E85" s="113"/>
      <c r="F85" s="113"/>
      <c r="G85" s="113"/>
      <c r="H85" s="113"/>
      <c r="I85" s="114"/>
    </row>
    <row r="86" spans="2:9" ht="23.25">
      <c r="B86" s="112"/>
      <c r="C86" s="113" t="s">
        <v>314</v>
      </c>
      <c r="D86" s="113" t="str">
        <f>+'7.ใบสำคัญรับเงินกก.'!C20</f>
        <v>นายกิตติ  มาลากอง</v>
      </c>
      <c r="E86" s="113"/>
      <c r="F86" s="113"/>
      <c r="G86" s="113" t="s">
        <v>610</v>
      </c>
      <c r="H86" s="113"/>
      <c r="I86" s="38"/>
    </row>
    <row r="87" spans="2:9" ht="23.25">
      <c r="B87" s="112" t="s">
        <v>316</v>
      </c>
      <c r="C87" s="113" t="s">
        <v>326</v>
      </c>
      <c r="D87" s="29"/>
      <c r="E87" s="113"/>
      <c r="F87" s="113"/>
      <c r="G87" s="29"/>
      <c r="H87" s="113"/>
      <c r="I87" s="38"/>
    </row>
    <row r="88" spans="2:9" ht="23.25">
      <c r="B88" s="112" t="s">
        <v>615</v>
      </c>
      <c r="C88" s="113"/>
      <c r="D88" s="29"/>
      <c r="E88" s="113"/>
      <c r="F88" s="29"/>
      <c r="G88" s="113"/>
      <c r="H88" s="113"/>
      <c r="I88" s="38"/>
    </row>
    <row r="89" spans="2:9" ht="23.25">
      <c r="B89" s="39" t="s">
        <v>153</v>
      </c>
      <c r="C89" s="113" t="s">
        <v>154</v>
      </c>
      <c r="E89" s="113" t="s">
        <v>117</v>
      </c>
      <c r="F89" s="113"/>
      <c r="G89" s="113"/>
      <c r="H89" s="113"/>
      <c r="I89" s="114"/>
    </row>
    <row r="90" spans="2:9" ht="23.25">
      <c r="B90" s="524" t="s">
        <v>118</v>
      </c>
      <c r="C90" s="525"/>
      <c r="D90" s="525"/>
      <c r="E90" s="525"/>
      <c r="F90" s="525"/>
      <c r="G90" s="525"/>
      <c r="H90" s="526"/>
      <c r="I90" s="248" t="s">
        <v>609</v>
      </c>
    </row>
    <row r="91" spans="2:9" ht="23.25">
      <c r="B91" s="111"/>
      <c r="C91" s="130" t="s">
        <v>608</v>
      </c>
      <c r="D91" s="130"/>
      <c r="E91" s="130"/>
      <c r="F91" s="130"/>
      <c r="G91" s="130"/>
      <c r="H91" s="131"/>
      <c r="I91" s="114"/>
    </row>
    <row r="92" spans="2:9" ht="23.25">
      <c r="B92" s="120"/>
      <c r="C92" s="113" t="s">
        <v>627</v>
      </c>
      <c r="D92" s="113"/>
      <c r="E92" s="113"/>
      <c r="F92" s="113"/>
      <c r="I92" s="133"/>
    </row>
    <row r="93" spans="2:9" ht="23.25">
      <c r="B93" s="225" t="s">
        <v>605</v>
      </c>
      <c r="C93" s="226" t="s">
        <v>649</v>
      </c>
      <c r="D93" s="113" t="s">
        <v>607</v>
      </c>
      <c r="E93" s="245" t="s">
        <v>651</v>
      </c>
      <c r="F93" s="113"/>
      <c r="H93" s="209" t="s">
        <v>19</v>
      </c>
      <c r="I93" s="126">
        <f>+I94</f>
        <v>400</v>
      </c>
    </row>
    <row r="94" spans="2:9" ht="23.25">
      <c r="B94" s="225" t="s">
        <v>605</v>
      </c>
      <c r="C94" s="226" t="s">
        <v>606</v>
      </c>
      <c r="D94" s="113" t="s">
        <v>607</v>
      </c>
      <c r="E94" s="227" t="str">
        <f>+'7.ใบสำคัญรับเงินกก.'!J16</f>
        <v>23 ก.พ.60</v>
      </c>
      <c r="F94" s="113"/>
      <c r="G94" s="113"/>
      <c r="H94" s="209" t="s">
        <v>19</v>
      </c>
      <c r="I94" s="228">
        <f>+'7.ใบสำคัญรับเงินกก.'!J20</f>
        <v>400</v>
      </c>
    </row>
    <row r="95" spans="2:9" ht="23.25">
      <c r="B95" s="225" t="s">
        <v>605</v>
      </c>
      <c r="C95" s="226" t="s">
        <v>617</v>
      </c>
      <c r="D95" s="113" t="s">
        <v>607</v>
      </c>
      <c r="E95" s="227" t="str">
        <f>+'7.ใบสำคัญรับเงินกก.'!K16</f>
        <v>27 ก.พ.60</v>
      </c>
      <c r="F95" s="113"/>
      <c r="G95" s="113"/>
      <c r="H95" s="209" t="s">
        <v>19</v>
      </c>
      <c r="I95" s="228">
        <f>+'7.ใบสำคัญรับเงินกก.'!K20</f>
        <v>400</v>
      </c>
    </row>
    <row r="96" spans="2:9" ht="23.25">
      <c r="B96" s="225" t="s">
        <v>605</v>
      </c>
      <c r="C96" s="226" t="s">
        <v>618</v>
      </c>
      <c r="D96" s="113" t="s">
        <v>607</v>
      </c>
      <c r="E96" s="227" t="str">
        <f>+'7.ใบสำคัญรับเงินกก.'!L16</f>
        <v>28 เม.ย.60</v>
      </c>
      <c r="F96" s="113"/>
      <c r="G96" s="113"/>
      <c r="H96" s="209" t="s">
        <v>19</v>
      </c>
      <c r="I96" s="228">
        <f>+'7.ใบสำคัญรับเงินกก.'!L20</f>
        <v>400</v>
      </c>
    </row>
    <row r="97" spans="2:9" ht="23.25">
      <c r="B97" s="225" t="s">
        <v>605</v>
      </c>
      <c r="C97" s="226" t="s">
        <v>619</v>
      </c>
      <c r="D97" s="113" t="s">
        <v>607</v>
      </c>
      <c r="E97" s="227" t="str">
        <f>+'7.ใบสำคัญรับเงินกก.'!M16</f>
        <v>20 มิ.ย.60</v>
      </c>
      <c r="F97" s="113"/>
      <c r="G97" s="113"/>
      <c r="H97" s="209" t="s">
        <v>19</v>
      </c>
      <c r="I97" s="228">
        <f>+'7.ใบสำคัญรับเงินกก.'!M20</f>
        <v>400</v>
      </c>
    </row>
    <row r="98" spans="2:9" ht="23.25">
      <c r="B98" s="243"/>
      <c r="C98" s="244"/>
      <c r="D98" s="44"/>
      <c r="E98" s="244" t="s">
        <v>119</v>
      </c>
      <c r="F98" s="545" t="s">
        <v>652</v>
      </c>
      <c r="G98" s="546"/>
      <c r="H98" s="547"/>
      <c r="I98" s="132">
        <f>SUM(I92:I97)</f>
        <v>2000</v>
      </c>
    </row>
    <row r="99" spans="2:9" ht="23.25">
      <c r="B99" s="112"/>
      <c r="C99" s="113"/>
      <c r="D99" s="113"/>
      <c r="E99" s="113"/>
      <c r="F99" s="532" t="s">
        <v>322</v>
      </c>
      <c r="G99" s="532"/>
      <c r="H99" s="532"/>
      <c r="I99" s="114"/>
    </row>
    <row r="100" spans="2:9" ht="23.25">
      <c r="B100" s="112"/>
      <c r="C100" s="29"/>
      <c r="D100" s="113"/>
      <c r="E100" s="113"/>
      <c r="F100" s="113"/>
      <c r="G100" s="113"/>
      <c r="H100" s="113"/>
      <c r="I100" s="114"/>
    </row>
    <row r="101" spans="2:9" ht="23.25">
      <c r="B101" s="39"/>
      <c r="D101" s="218" t="s">
        <v>616</v>
      </c>
      <c r="E101" s="29" t="s">
        <v>613</v>
      </c>
      <c r="F101" s="29"/>
      <c r="G101" s="229" t="s">
        <v>614</v>
      </c>
      <c r="H101" s="29"/>
      <c r="I101" s="38"/>
    </row>
    <row r="102" spans="2:9" ht="23.25">
      <c r="B102" s="39"/>
      <c r="D102" s="113"/>
      <c r="E102" s="113" t="str">
        <f>+D86</f>
        <v>นายกิตติ  มาลากอง</v>
      </c>
      <c r="F102" s="29"/>
      <c r="G102" s="113"/>
      <c r="H102" s="113"/>
      <c r="I102" s="38"/>
    </row>
    <row r="103" spans="2:9" ht="23.25">
      <c r="B103" s="112"/>
      <c r="C103" s="113"/>
      <c r="D103" s="29"/>
      <c r="E103" s="29"/>
      <c r="F103" s="29"/>
      <c r="G103" s="29"/>
      <c r="H103" s="29"/>
      <c r="I103" s="38"/>
    </row>
    <row r="104" spans="2:9" ht="23.25">
      <c r="B104" s="112"/>
      <c r="C104" s="113"/>
      <c r="D104" s="119"/>
      <c r="E104" s="119"/>
      <c r="F104" s="119"/>
      <c r="G104" s="119"/>
      <c r="H104" s="119"/>
      <c r="I104" s="38"/>
    </row>
    <row r="105" spans="2:9" ht="23.25">
      <c r="B105" s="112"/>
      <c r="C105" s="113"/>
      <c r="D105" s="218" t="s">
        <v>616</v>
      </c>
      <c r="E105" s="29" t="s">
        <v>613</v>
      </c>
      <c r="F105" s="29"/>
      <c r="G105" s="229" t="s">
        <v>120</v>
      </c>
      <c r="H105" s="29"/>
      <c r="I105" s="38"/>
    </row>
    <row r="106" spans="2:9" ht="23.25">
      <c r="B106" s="112"/>
      <c r="C106" s="113"/>
      <c r="D106" s="29"/>
      <c r="E106" s="14" t="s">
        <v>8</v>
      </c>
      <c r="F106" s="29"/>
      <c r="G106" s="29"/>
      <c r="H106" s="29"/>
      <c r="I106" s="127"/>
    </row>
    <row r="107" spans="2:9" ht="23.25">
      <c r="B107" s="112"/>
      <c r="C107" s="113"/>
      <c r="D107" s="213" t="s">
        <v>611</v>
      </c>
      <c r="E107" s="14" t="s">
        <v>612</v>
      </c>
      <c r="F107" s="29"/>
      <c r="G107" s="29"/>
      <c r="H107" s="29"/>
      <c r="I107" s="127"/>
    </row>
    <row r="108" spans="2:9" ht="23.25">
      <c r="B108" s="115"/>
      <c r="C108" s="116"/>
      <c r="D108" s="128" t="s">
        <v>1</v>
      </c>
      <c r="E108" s="40">
        <f>+F84</f>
        <v>21</v>
      </c>
      <c r="F108" s="55" t="s">
        <v>11</v>
      </c>
      <c r="G108" s="55"/>
      <c r="H108" s="55"/>
      <c r="I108" s="129"/>
    </row>
    <row r="109" spans="2:9" ht="23.25">
      <c r="B109" s="111"/>
      <c r="C109" s="255"/>
      <c r="D109" s="255"/>
      <c r="E109" s="220" t="s">
        <v>115</v>
      </c>
      <c r="F109" s="220"/>
      <c r="G109" s="35"/>
      <c r="H109" s="220"/>
      <c r="I109" s="256"/>
    </row>
    <row r="110" spans="2:9" ht="23.25">
      <c r="B110" s="112"/>
      <c r="C110" s="246"/>
      <c r="D110" s="246"/>
      <c r="E110" s="246" t="s">
        <v>116</v>
      </c>
      <c r="F110" s="246"/>
      <c r="G110" s="246"/>
      <c r="H110" s="246"/>
      <c r="I110" s="247"/>
    </row>
    <row r="111" spans="2:9" ht="23.25">
      <c r="B111" s="112"/>
      <c r="C111" s="113"/>
      <c r="D111" s="113"/>
      <c r="E111" s="52" t="s">
        <v>1</v>
      </c>
      <c r="F111" s="216">
        <f>+E108</f>
        <v>21</v>
      </c>
      <c r="G111" s="52" t="s">
        <v>11</v>
      </c>
      <c r="H111" s="52"/>
      <c r="I111" s="38"/>
    </row>
    <row r="112" spans="2:9" ht="23.25">
      <c r="B112" s="112"/>
      <c r="C112" s="113"/>
      <c r="D112" s="113"/>
      <c r="E112" s="113"/>
      <c r="F112" s="113"/>
      <c r="G112" s="113"/>
      <c r="H112" s="113"/>
      <c r="I112" s="114"/>
    </row>
    <row r="113" spans="2:9" ht="23.25">
      <c r="B113" s="112"/>
      <c r="C113" s="113" t="s">
        <v>314</v>
      </c>
      <c r="D113" s="113" t="str">
        <f>+'7.ใบสำคัญรับเงินกก.'!C21</f>
        <v>นายมาโนชญ์  รัตนประทุม</v>
      </c>
      <c r="E113" s="113"/>
      <c r="F113" s="113"/>
      <c r="G113" s="113" t="s">
        <v>610</v>
      </c>
      <c r="H113" s="113"/>
      <c r="I113" s="38"/>
    </row>
    <row r="114" spans="2:9" ht="23.25">
      <c r="B114" s="112" t="s">
        <v>316</v>
      </c>
      <c r="C114" s="113" t="s">
        <v>326</v>
      </c>
      <c r="D114" s="29"/>
      <c r="E114" s="113"/>
      <c r="F114" s="113"/>
      <c r="G114" s="29"/>
      <c r="H114" s="113"/>
      <c r="I114" s="38"/>
    </row>
    <row r="115" spans="2:9" ht="23.25">
      <c r="B115" s="112" t="s">
        <v>615</v>
      </c>
      <c r="C115" s="113"/>
      <c r="D115" s="29"/>
      <c r="E115" s="113"/>
      <c r="F115" s="29"/>
      <c r="G115" s="113"/>
      <c r="H115" s="113"/>
      <c r="I115" s="38"/>
    </row>
    <row r="116" spans="2:9" ht="23.25">
      <c r="B116" s="39" t="s">
        <v>153</v>
      </c>
      <c r="C116" s="113" t="s">
        <v>154</v>
      </c>
      <c r="E116" s="113" t="s">
        <v>117</v>
      </c>
      <c r="F116" s="113"/>
      <c r="G116" s="113"/>
      <c r="H116" s="113"/>
      <c r="I116" s="114"/>
    </row>
    <row r="117" spans="2:9" ht="23.25">
      <c r="B117" s="524" t="s">
        <v>118</v>
      </c>
      <c r="C117" s="525"/>
      <c r="D117" s="525"/>
      <c r="E117" s="525"/>
      <c r="F117" s="525"/>
      <c r="G117" s="525"/>
      <c r="H117" s="526"/>
      <c r="I117" s="248" t="s">
        <v>609</v>
      </c>
    </row>
    <row r="118" spans="2:9" ht="23.25">
      <c r="B118" s="111"/>
      <c r="C118" s="130" t="s">
        <v>608</v>
      </c>
      <c r="D118" s="130"/>
      <c r="E118" s="130"/>
      <c r="F118" s="130"/>
      <c r="G118" s="130"/>
      <c r="H118" s="131"/>
      <c r="I118" s="114"/>
    </row>
    <row r="119" spans="2:9" ht="23.25">
      <c r="B119" s="120"/>
      <c r="C119" s="113" t="s">
        <v>627</v>
      </c>
      <c r="D119" s="113"/>
      <c r="E119" s="113"/>
      <c r="F119" s="113"/>
      <c r="I119" s="133"/>
    </row>
    <row r="120" spans="2:9" ht="23.25">
      <c r="B120" s="225" t="s">
        <v>605</v>
      </c>
      <c r="C120" s="226" t="s">
        <v>649</v>
      </c>
      <c r="D120" s="113" t="s">
        <v>607</v>
      </c>
      <c r="E120" s="245" t="s">
        <v>651</v>
      </c>
      <c r="F120" s="113"/>
      <c r="H120" s="209" t="s">
        <v>19</v>
      </c>
      <c r="I120" s="126">
        <f>+I121</f>
        <v>400</v>
      </c>
    </row>
    <row r="121" spans="2:9" ht="23.25">
      <c r="B121" s="225" t="s">
        <v>605</v>
      </c>
      <c r="C121" s="226" t="s">
        <v>606</v>
      </c>
      <c r="D121" s="113" t="s">
        <v>607</v>
      </c>
      <c r="E121" s="227" t="str">
        <f>+'7.ใบสำคัญรับเงินกก.'!J16</f>
        <v>23 ก.พ.60</v>
      </c>
      <c r="F121" s="113"/>
      <c r="G121" s="113"/>
      <c r="H121" s="209" t="s">
        <v>19</v>
      </c>
      <c r="I121" s="228">
        <f>+'7.ใบสำคัญรับเงินกก.'!J21</f>
        <v>400</v>
      </c>
    </row>
    <row r="122" spans="2:9" ht="23.25">
      <c r="B122" s="225" t="s">
        <v>605</v>
      </c>
      <c r="C122" s="226" t="s">
        <v>617</v>
      </c>
      <c r="D122" s="113" t="s">
        <v>607</v>
      </c>
      <c r="E122" s="227" t="str">
        <f>+'7.ใบสำคัญรับเงินกก.'!K16</f>
        <v>27 ก.พ.60</v>
      </c>
      <c r="F122" s="113"/>
      <c r="G122" s="113"/>
      <c r="H122" s="209" t="s">
        <v>19</v>
      </c>
      <c r="I122" s="228">
        <f>+'7.ใบสำคัญรับเงินกก.'!K21</f>
        <v>400</v>
      </c>
    </row>
    <row r="123" spans="2:9" ht="23.25">
      <c r="B123" s="225" t="s">
        <v>605</v>
      </c>
      <c r="C123" s="226" t="s">
        <v>618</v>
      </c>
      <c r="D123" s="113" t="s">
        <v>607</v>
      </c>
      <c r="E123" s="227" t="str">
        <f>+'7.ใบสำคัญรับเงินกก.'!L16</f>
        <v>28 เม.ย.60</v>
      </c>
      <c r="F123" s="113"/>
      <c r="G123" s="113"/>
      <c r="H123" s="209" t="s">
        <v>19</v>
      </c>
      <c r="I123" s="228">
        <f>+'7.ใบสำคัญรับเงินกก.'!L21</f>
        <v>400</v>
      </c>
    </row>
    <row r="124" spans="2:9" ht="23.25">
      <c r="B124" s="225" t="s">
        <v>605</v>
      </c>
      <c r="C124" s="226" t="s">
        <v>619</v>
      </c>
      <c r="D124" s="113" t="s">
        <v>607</v>
      </c>
      <c r="E124" s="227" t="str">
        <f>+'7.ใบสำคัญรับเงินกก.'!M16</f>
        <v>20 มิ.ย.60</v>
      </c>
      <c r="F124" s="113"/>
      <c r="G124" s="113"/>
      <c r="H124" s="209" t="s">
        <v>19</v>
      </c>
      <c r="I124" s="228">
        <f>+'7.ใบสำคัญรับเงินกก.'!M21</f>
        <v>400</v>
      </c>
    </row>
    <row r="125" spans="2:9" ht="23.25">
      <c r="B125" s="243"/>
      <c r="C125" s="244"/>
      <c r="D125" s="44"/>
      <c r="E125" s="244" t="s">
        <v>119</v>
      </c>
      <c r="F125" s="545" t="s">
        <v>652</v>
      </c>
      <c r="G125" s="546"/>
      <c r="H125" s="547"/>
      <c r="I125" s="132">
        <f>SUM(I119:I124)</f>
        <v>2000</v>
      </c>
    </row>
    <row r="126" spans="2:9" ht="23.25">
      <c r="B126" s="112"/>
      <c r="C126" s="113"/>
      <c r="D126" s="113"/>
      <c r="E126" s="113"/>
      <c r="F126" s="532" t="s">
        <v>322</v>
      </c>
      <c r="G126" s="532"/>
      <c r="H126" s="532"/>
      <c r="I126" s="114"/>
    </row>
    <row r="127" spans="2:9" ht="23.25">
      <c r="B127" s="112"/>
      <c r="C127" s="29"/>
      <c r="D127" s="113"/>
      <c r="E127" s="113"/>
      <c r="F127" s="113"/>
      <c r="G127" s="113"/>
      <c r="H127" s="113"/>
      <c r="I127" s="114"/>
    </row>
    <row r="128" spans="2:9" ht="23.25">
      <c r="B128" s="39"/>
      <c r="D128" s="218" t="s">
        <v>616</v>
      </c>
      <c r="E128" s="29" t="s">
        <v>613</v>
      </c>
      <c r="F128" s="29"/>
      <c r="G128" s="229" t="s">
        <v>614</v>
      </c>
      <c r="H128" s="29"/>
      <c r="I128" s="38"/>
    </row>
    <row r="129" spans="2:9" ht="23.25">
      <c r="B129" s="39"/>
      <c r="D129" s="113"/>
      <c r="E129" s="113" t="str">
        <f>+D113</f>
        <v>นายมาโนชญ์  รัตนประทุม</v>
      </c>
      <c r="F129" s="29"/>
      <c r="G129" s="113"/>
      <c r="H129" s="113"/>
      <c r="I129" s="38"/>
    </row>
    <row r="130" spans="2:9" ht="23.25">
      <c r="B130" s="112"/>
      <c r="C130" s="113"/>
      <c r="D130" s="29"/>
      <c r="E130" s="29"/>
      <c r="F130" s="29"/>
      <c r="G130" s="29"/>
      <c r="H130" s="29"/>
      <c r="I130" s="38"/>
    </row>
    <row r="131" spans="2:9" ht="23.25">
      <c r="B131" s="112"/>
      <c r="C131" s="113"/>
      <c r="D131" s="119"/>
      <c r="E131" s="119"/>
      <c r="F131" s="119"/>
      <c r="G131" s="119"/>
      <c r="H131" s="119"/>
      <c r="I131" s="38"/>
    </row>
    <row r="132" spans="2:9" ht="23.25">
      <c r="B132" s="112"/>
      <c r="C132" s="113"/>
      <c r="D132" s="218" t="s">
        <v>616</v>
      </c>
      <c r="E132" s="29" t="s">
        <v>613</v>
      </c>
      <c r="F132" s="29"/>
      <c r="G132" s="229" t="s">
        <v>120</v>
      </c>
      <c r="H132" s="29"/>
      <c r="I132" s="38"/>
    </row>
    <row r="133" spans="2:9" ht="23.25">
      <c r="B133" s="112"/>
      <c r="C133" s="113"/>
      <c r="D133" s="29"/>
      <c r="E133" s="14" t="s">
        <v>8</v>
      </c>
      <c r="F133" s="29"/>
      <c r="G133" s="29"/>
      <c r="H133" s="29"/>
      <c r="I133" s="127"/>
    </row>
    <row r="134" spans="2:9" ht="23.25">
      <c r="B134" s="112"/>
      <c r="C134" s="113"/>
      <c r="D134" s="213" t="s">
        <v>611</v>
      </c>
      <c r="E134" s="14" t="s">
        <v>612</v>
      </c>
      <c r="F134" s="29"/>
      <c r="G134" s="29"/>
      <c r="H134" s="29"/>
      <c r="I134" s="127"/>
    </row>
    <row r="135" spans="2:9" ht="23.25">
      <c r="B135" s="115"/>
      <c r="C135" s="116"/>
      <c r="D135" s="128" t="s">
        <v>1</v>
      </c>
      <c r="E135" s="40">
        <f>+F111</f>
        <v>21</v>
      </c>
      <c r="F135" s="55" t="s">
        <v>11</v>
      </c>
      <c r="G135" s="55"/>
      <c r="H135" s="55"/>
      <c r="I135" s="129"/>
    </row>
    <row r="136" spans="2:9" ht="23.25">
      <c r="B136" s="111"/>
      <c r="C136" s="255"/>
      <c r="D136" s="255"/>
      <c r="E136" s="220" t="s">
        <v>115</v>
      </c>
      <c r="F136" s="220"/>
      <c r="G136" s="35"/>
      <c r="H136" s="220"/>
      <c r="I136" s="256"/>
    </row>
    <row r="137" spans="2:9" ht="23.25">
      <c r="B137" s="112"/>
      <c r="C137" s="246"/>
      <c r="D137" s="246"/>
      <c r="E137" s="246" t="s">
        <v>116</v>
      </c>
      <c r="F137" s="246"/>
      <c r="G137" s="246"/>
      <c r="H137" s="246"/>
      <c r="I137" s="247"/>
    </row>
    <row r="138" spans="2:9" ht="23.25">
      <c r="B138" s="112"/>
      <c r="C138" s="113"/>
      <c r="D138" s="113"/>
      <c r="E138" s="52" t="s">
        <v>1</v>
      </c>
      <c r="F138" s="216">
        <f>+E135</f>
        <v>21</v>
      </c>
      <c r="G138" s="52" t="s">
        <v>11</v>
      </c>
      <c r="H138" s="52"/>
      <c r="I138" s="38"/>
    </row>
    <row r="139" spans="2:9" ht="23.25">
      <c r="B139" s="112"/>
      <c r="C139" s="113"/>
      <c r="D139" s="113"/>
      <c r="E139" s="113"/>
      <c r="F139" s="113"/>
      <c r="G139" s="113"/>
      <c r="H139" s="113"/>
      <c r="I139" s="114"/>
    </row>
    <row r="140" spans="2:9" ht="23.25">
      <c r="B140" s="112"/>
      <c r="C140" s="113" t="s">
        <v>314</v>
      </c>
      <c r="D140" s="113" t="str">
        <f>+'7.ใบสำคัญรับเงินกก.'!C22</f>
        <v>นายณรงค์  กุลแก้ว</v>
      </c>
      <c r="E140" s="113"/>
      <c r="F140" s="113"/>
      <c r="G140" s="113" t="s">
        <v>610</v>
      </c>
      <c r="H140" s="113"/>
      <c r="I140" s="38"/>
    </row>
    <row r="141" spans="2:9" ht="23.25">
      <c r="B141" s="112" t="s">
        <v>316</v>
      </c>
      <c r="C141" s="113" t="s">
        <v>326</v>
      </c>
      <c r="D141" s="29"/>
      <c r="E141" s="113"/>
      <c r="F141" s="113"/>
      <c r="G141" s="29"/>
      <c r="H141" s="113"/>
      <c r="I141" s="38"/>
    </row>
    <row r="142" spans="2:9" ht="23.25">
      <c r="B142" s="112" t="s">
        <v>615</v>
      </c>
      <c r="C142" s="113"/>
      <c r="D142" s="29"/>
      <c r="E142" s="113"/>
      <c r="F142" s="29"/>
      <c r="G142" s="113"/>
      <c r="H142" s="113"/>
      <c r="I142" s="38"/>
    </row>
    <row r="143" spans="2:9" ht="23.25">
      <c r="B143" s="39" t="s">
        <v>153</v>
      </c>
      <c r="C143" s="113" t="s">
        <v>154</v>
      </c>
      <c r="E143" s="113" t="s">
        <v>117</v>
      </c>
      <c r="F143" s="113"/>
      <c r="G143" s="113"/>
      <c r="H143" s="113"/>
      <c r="I143" s="114"/>
    </row>
    <row r="144" spans="2:9" ht="23.25">
      <c r="B144" s="524" t="s">
        <v>118</v>
      </c>
      <c r="C144" s="525"/>
      <c r="D144" s="525"/>
      <c r="E144" s="525"/>
      <c r="F144" s="525"/>
      <c r="G144" s="525"/>
      <c r="H144" s="526"/>
      <c r="I144" s="248" t="s">
        <v>609</v>
      </c>
    </row>
    <row r="145" spans="2:9" ht="23.25">
      <c r="B145" s="111"/>
      <c r="C145" s="130" t="s">
        <v>608</v>
      </c>
      <c r="D145" s="130"/>
      <c r="E145" s="130"/>
      <c r="F145" s="130"/>
      <c r="G145" s="130"/>
      <c r="H145" s="131"/>
      <c r="I145" s="114"/>
    </row>
    <row r="146" spans="2:9" ht="23.25">
      <c r="B146" s="120"/>
      <c r="C146" s="113" t="s">
        <v>627</v>
      </c>
      <c r="D146" s="113"/>
      <c r="E146" s="113"/>
      <c r="F146" s="113"/>
      <c r="I146" s="133"/>
    </row>
    <row r="147" spans="2:9" ht="23.25">
      <c r="B147" s="225" t="s">
        <v>605</v>
      </c>
      <c r="C147" s="226" t="s">
        <v>649</v>
      </c>
      <c r="D147" s="113" t="s">
        <v>607</v>
      </c>
      <c r="E147" s="245" t="s">
        <v>651</v>
      </c>
      <c r="F147" s="113"/>
      <c r="H147" s="209" t="s">
        <v>19</v>
      </c>
      <c r="I147" s="126">
        <f>+I148</f>
        <v>400</v>
      </c>
    </row>
    <row r="148" spans="2:9" ht="23.25">
      <c r="B148" s="225" t="s">
        <v>605</v>
      </c>
      <c r="C148" s="226" t="s">
        <v>606</v>
      </c>
      <c r="D148" s="113" t="s">
        <v>607</v>
      </c>
      <c r="E148" s="227" t="str">
        <f>+'7.ใบสำคัญรับเงินกก.'!J16</f>
        <v>23 ก.พ.60</v>
      </c>
      <c r="F148" s="113"/>
      <c r="G148" s="113"/>
      <c r="H148" s="209" t="s">
        <v>19</v>
      </c>
      <c r="I148" s="228">
        <f>+'7.ใบสำคัญรับเงินกก.'!J22</f>
        <v>400</v>
      </c>
    </row>
    <row r="149" spans="2:9" ht="23.25">
      <c r="B149" s="225" t="s">
        <v>605</v>
      </c>
      <c r="C149" s="226" t="s">
        <v>617</v>
      </c>
      <c r="D149" s="113" t="s">
        <v>607</v>
      </c>
      <c r="E149" s="227" t="str">
        <f>+'7.ใบสำคัญรับเงินกก.'!K16</f>
        <v>27 ก.พ.60</v>
      </c>
      <c r="F149" s="113"/>
      <c r="G149" s="113"/>
      <c r="H149" s="209" t="s">
        <v>19</v>
      </c>
      <c r="I149" s="228">
        <f>+'7.ใบสำคัญรับเงินกก.'!K22</f>
        <v>400</v>
      </c>
    </row>
    <row r="150" spans="2:9" ht="23.25">
      <c r="B150" s="225" t="s">
        <v>605</v>
      </c>
      <c r="C150" s="226" t="s">
        <v>618</v>
      </c>
      <c r="D150" s="113" t="s">
        <v>607</v>
      </c>
      <c r="E150" s="227" t="str">
        <f>+'7.ใบสำคัญรับเงินกก.'!L16</f>
        <v>28 เม.ย.60</v>
      </c>
      <c r="F150" s="113"/>
      <c r="G150" s="113"/>
      <c r="H150" s="209" t="s">
        <v>19</v>
      </c>
      <c r="I150" s="228">
        <f>+'7.ใบสำคัญรับเงินกก.'!L22</f>
        <v>400</v>
      </c>
    </row>
    <row r="151" spans="2:9" ht="23.25">
      <c r="B151" s="225" t="s">
        <v>605</v>
      </c>
      <c r="C151" s="226" t="s">
        <v>619</v>
      </c>
      <c r="D151" s="113" t="s">
        <v>607</v>
      </c>
      <c r="E151" s="227" t="str">
        <f>+'7.ใบสำคัญรับเงินกก.'!M16</f>
        <v>20 มิ.ย.60</v>
      </c>
      <c r="F151" s="113"/>
      <c r="G151" s="113"/>
      <c r="H151" s="209" t="s">
        <v>19</v>
      </c>
      <c r="I151" s="228">
        <f>+'7.ใบสำคัญรับเงินกก.'!M22</f>
        <v>400</v>
      </c>
    </row>
    <row r="152" spans="2:9" ht="23.25">
      <c r="B152" s="243"/>
      <c r="C152" s="244"/>
      <c r="D152" s="44"/>
      <c r="E152" s="244" t="s">
        <v>119</v>
      </c>
      <c r="F152" s="545" t="s">
        <v>652</v>
      </c>
      <c r="G152" s="546"/>
      <c r="H152" s="547"/>
      <c r="I152" s="132">
        <f>SUM(I146:I151)</f>
        <v>2000</v>
      </c>
    </row>
    <row r="153" spans="2:9" ht="23.25">
      <c r="B153" s="112"/>
      <c r="C153" s="113"/>
      <c r="D153" s="113"/>
      <c r="E153" s="113"/>
      <c r="F153" s="532" t="s">
        <v>322</v>
      </c>
      <c r="G153" s="532"/>
      <c r="H153" s="532"/>
      <c r="I153" s="114"/>
    </row>
    <row r="154" spans="2:9" ht="23.25">
      <c r="B154" s="112"/>
      <c r="C154" s="29"/>
      <c r="D154" s="113"/>
      <c r="E154" s="113"/>
      <c r="F154" s="113"/>
      <c r="G154" s="113"/>
      <c r="H154" s="113"/>
      <c r="I154" s="114"/>
    </row>
    <row r="155" spans="2:9" ht="23.25">
      <c r="B155" s="39"/>
      <c r="D155" s="218" t="s">
        <v>616</v>
      </c>
      <c r="E155" s="29" t="s">
        <v>613</v>
      </c>
      <c r="F155" s="29"/>
      <c r="G155" s="229" t="s">
        <v>614</v>
      </c>
      <c r="H155" s="29"/>
      <c r="I155" s="38"/>
    </row>
    <row r="156" spans="2:9" ht="23.25">
      <c r="B156" s="39"/>
      <c r="D156" s="113"/>
      <c r="E156" s="113" t="str">
        <f>+D140</f>
        <v>นายณรงค์  กุลแก้ว</v>
      </c>
      <c r="F156" s="29"/>
      <c r="G156" s="113"/>
      <c r="H156" s="113"/>
      <c r="I156" s="38"/>
    </row>
    <row r="157" spans="2:9" ht="23.25">
      <c r="B157" s="112"/>
      <c r="C157" s="113"/>
      <c r="D157" s="29"/>
      <c r="E157" s="29"/>
      <c r="F157" s="29"/>
      <c r="G157" s="29"/>
      <c r="H157" s="29"/>
      <c r="I157" s="38"/>
    </row>
    <row r="158" spans="2:9" ht="23.25">
      <c r="B158" s="112"/>
      <c r="C158" s="113"/>
      <c r="D158" s="119"/>
      <c r="E158" s="119"/>
      <c r="F158" s="119"/>
      <c r="G158" s="119"/>
      <c r="H158" s="119"/>
      <c r="I158" s="38"/>
    </row>
    <row r="159" spans="2:9" ht="23.25">
      <c r="B159" s="112"/>
      <c r="C159" s="113"/>
      <c r="D159" s="218" t="s">
        <v>616</v>
      </c>
      <c r="E159" s="29" t="s">
        <v>613</v>
      </c>
      <c r="F159" s="29"/>
      <c r="G159" s="229" t="s">
        <v>120</v>
      </c>
      <c r="H159" s="29"/>
      <c r="I159" s="38"/>
    </row>
    <row r="160" spans="2:9" ht="23.25">
      <c r="B160" s="112"/>
      <c r="C160" s="113"/>
      <c r="D160" s="29"/>
      <c r="E160" s="14" t="s">
        <v>8</v>
      </c>
      <c r="F160" s="29"/>
      <c r="G160" s="29"/>
      <c r="H160" s="29"/>
      <c r="I160" s="127"/>
    </row>
    <row r="161" spans="2:9" ht="23.25">
      <c r="B161" s="112"/>
      <c r="C161" s="113"/>
      <c r="D161" s="213" t="s">
        <v>611</v>
      </c>
      <c r="E161" s="14" t="s">
        <v>612</v>
      </c>
      <c r="F161" s="29"/>
      <c r="G161" s="29"/>
      <c r="H161" s="29"/>
      <c r="I161" s="127"/>
    </row>
    <row r="162" spans="2:9" ht="23.25">
      <c r="B162" s="115"/>
      <c r="C162" s="116"/>
      <c r="D162" s="128" t="s">
        <v>1</v>
      </c>
      <c r="E162" s="40">
        <f>+F138</f>
        <v>21</v>
      </c>
      <c r="F162" s="55" t="s">
        <v>11</v>
      </c>
      <c r="G162" s="55"/>
      <c r="H162" s="55"/>
      <c r="I162" s="129"/>
    </row>
    <row r="163" spans="2:9" ht="23.25">
      <c r="B163" s="111"/>
      <c r="C163" s="255"/>
      <c r="D163" s="255"/>
      <c r="E163" s="220" t="s">
        <v>115</v>
      </c>
      <c r="F163" s="220"/>
      <c r="G163" s="35"/>
      <c r="H163" s="220"/>
      <c r="I163" s="256"/>
    </row>
    <row r="164" spans="2:9" ht="23.25">
      <c r="B164" s="112"/>
      <c r="C164" s="246"/>
      <c r="D164" s="246"/>
      <c r="E164" s="246" t="s">
        <v>116</v>
      </c>
      <c r="F164" s="246"/>
      <c r="G164" s="246"/>
      <c r="H164" s="246"/>
      <c r="I164" s="247"/>
    </row>
    <row r="165" spans="2:9" ht="23.25">
      <c r="B165" s="112"/>
      <c r="C165" s="113"/>
      <c r="D165" s="113"/>
      <c r="E165" s="52" t="s">
        <v>1</v>
      </c>
      <c r="F165" s="216">
        <f>+E162</f>
        <v>21</v>
      </c>
      <c r="G165" s="52" t="s">
        <v>11</v>
      </c>
      <c r="H165" s="52"/>
      <c r="I165" s="38"/>
    </row>
    <row r="166" spans="2:9" ht="23.25">
      <c r="B166" s="112"/>
      <c r="C166" s="113"/>
      <c r="D166" s="113"/>
      <c r="E166" s="113"/>
      <c r="F166" s="113"/>
      <c r="G166" s="113"/>
      <c r="H166" s="113"/>
      <c r="I166" s="114"/>
    </row>
    <row r="167" spans="2:9" ht="23.25">
      <c r="B167" s="112"/>
      <c r="C167" s="113" t="s">
        <v>314</v>
      </c>
      <c r="D167" s="113" t="str">
        <f>+'7.ใบสำคัญรับเงินกก.'!C23</f>
        <v>นายวิเชียร  เชื้อประสงค์      </v>
      </c>
      <c r="E167" s="113"/>
      <c r="F167" s="113"/>
      <c r="G167" s="113" t="s">
        <v>610</v>
      </c>
      <c r="H167" s="113"/>
      <c r="I167" s="38"/>
    </row>
    <row r="168" spans="2:9" ht="23.25">
      <c r="B168" s="112" t="s">
        <v>316</v>
      </c>
      <c r="C168" s="113" t="s">
        <v>326</v>
      </c>
      <c r="D168" s="29"/>
      <c r="E168" s="113"/>
      <c r="F168" s="113"/>
      <c r="G168" s="29"/>
      <c r="H168" s="113"/>
      <c r="I168" s="38"/>
    </row>
    <row r="169" spans="2:9" ht="23.25">
      <c r="B169" s="112" t="s">
        <v>615</v>
      </c>
      <c r="C169" s="113"/>
      <c r="D169" s="29"/>
      <c r="E169" s="113"/>
      <c r="F169" s="29"/>
      <c r="G169" s="113"/>
      <c r="H169" s="113"/>
      <c r="I169" s="38"/>
    </row>
    <row r="170" spans="2:9" ht="23.25">
      <c r="B170" s="39" t="s">
        <v>153</v>
      </c>
      <c r="C170" s="113" t="s">
        <v>154</v>
      </c>
      <c r="E170" s="113" t="s">
        <v>117</v>
      </c>
      <c r="F170" s="113"/>
      <c r="G170" s="113"/>
      <c r="H170" s="113"/>
      <c r="I170" s="114"/>
    </row>
    <row r="171" spans="2:9" ht="23.25">
      <c r="B171" s="524" t="s">
        <v>118</v>
      </c>
      <c r="C171" s="525"/>
      <c r="D171" s="525"/>
      <c r="E171" s="525"/>
      <c r="F171" s="525"/>
      <c r="G171" s="525"/>
      <c r="H171" s="526"/>
      <c r="I171" s="248" t="s">
        <v>609</v>
      </c>
    </row>
    <row r="172" spans="2:9" ht="23.25">
      <c r="B172" s="111"/>
      <c r="C172" s="130" t="s">
        <v>608</v>
      </c>
      <c r="D172" s="130"/>
      <c r="E172" s="130"/>
      <c r="F172" s="130"/>
      <c r="G172" s="130"/>
      <c r="H172" s="131"/>
      <c r="I172" s="114"/>
    </row>
    <row r="173" spans="2:9" ht="23.25">
      <c r="B173" s="120"/>
      <c r="C173" s="113" t="s">
        <v>627</v>
      </c>
      <c r="D173" s="113"/>
      <c r="E173" s="113"/>
      <c r="F173" s="113"/>
      <c r="I173" s="133"/>
    </row>
    <row r="174" spans="2:9" ht="23.25">
      <c r="B174" s="225" t="s">
        <v>605</v>
      </c>
      <c r="C174" s="226" t="s">
        <v>649</v>
      </c>
      <c r="D174" s="113" t="s">
        <v>607</v>
      </c>
      <c r="E174" s="245" t="s">
        <v>651</v>
      </c>
      <c r="F174" s="113"/>
      <c r="H174" s="209" t="s">
        <v>19</v>
      </c>
      <c r="I174" s="126">
        <f>+I175</f>
        <v>400</v>
      </c>
    </row>
    <row r="175" spans="2:9" ht="23.25">
      <c r="B175" s="225" t="s">
        <v>605</v>
      </c>
      <c r="C175" s="226" t="s">
        <v>606</v>
      </c>
      <c r="D175" s="113" t="s">
        <v>607</v>
      </c>
      <c r="E175" s="227" t="str">
        <f>+'7.ใบสำคัญรับเงินกก.'!J16</f>
        <v>23 ก.พ.60</v>
      </c>
      <c r="F175" s="113"/>
      <c r="G175" s="113"/>
      <c r="H175" s="209" t="s">
        <v>19</v>
      </c>
      <c r="I175" s="228">
        <f>+'7.ใบสำคัญรับเงินกก.'!J23</f>
        <v>400</v>
      </c>
    </row>
    <row r="176" spans="2:9" ht="23.25">
      <c r="B176" s="225" t="s">
        <v>605</v>
      </c>
      <c r="C176" s="226" t="s">
        <v>617</v>
      </c>
      <c r="D176" s="113" t="s">
        <v>607</v>
      </c>
      <c r="E176" s="227" t="str">
        <f>+'7.ใบสำคัญรับเงินกก.'!K16</f>
        <v>27 ก.พ.60</v>
      </c>
      <c r="F176" s="113"/>
      <c r="G176" s="113"/>
      <c r="H176" s="209" t="s">
        <v>19</v>
      </c>
      <c r="I176" s="228">
        <f>+'7.ใบสำคัญรับเงินกก.'!K23</f>
        <v>400</v>
      </c>
    </row>
    <row r="177" spans="2:9" ht="23.25">
      <c r="B177" s="225" t="s">
        <v>605</v>
      </c>
      <c r="C177" s="226" t="s">
        <v>618</v>
      </c>
      <c r="D177" s="113" t="s">
        <v>607</v>
      </c>
      <c r="E177" s="227" t="str">
        <f>+'7.ใบสำคัญรับเงินกก.'!L16</f>
        <v>28 เม.ย.60</v>
      </c>
      <c r="F177" s="113"/>
      <c r="G177" s="113"/>
      <c r="H177" s="209" t="s">
        <v>19</v>
      </c>
      <c r="I177" s="228">
        <f>+'7.ใบสำคัญรับเงินกก.'!L23</f>
        <v>400</v>
      </c>
    </row>
    <row r="178" spans="2:9" ht="23.25">
      <c r="B178" s="225" t="s">
        <v>605</v>
      </c>
      <c r="C178" s="226" t="s">
        <v>619</v>
      </c>
      <c r="D178" s="113" t="s">
        <v>607</v>
      </c>
      <c r="E178" s="227" t="str">
        <f>+'7.ใบสำคัญรับเงินกก.'!M16</f>
        <v>20 มิ.ย.60</v>
      </c>
      <c r="F178" s="113"/>
      <c r="G178" s="113"/>
      <c r="H178" s="209" t="s">
        <v>19</v>
      </c>
      <c r="I178" s="228">
        <f>+'7.ใบสำคัญรับเงินกก.'!M23</f>
        <v>400</v>
      </c>
    </row>
    <row r="179" spans="2:9" ht="23.25">
      <c r="B179" s="243"/>
      <c r="C179" s="244"/>
      <c r="D179" s="44"/>
      <c r="E179" s="244" t="s">
        <v>119</v>
      </c>
      <c r="F179" s="545" t="s">
        <v>652</v>
      </c>
      <c r="G179" s="546"/>
      <c r="H179" s="547"/>
      <c r="I179" s="132">
        <f>SUM(I173:I178)</f>
        <v>2000</v>
      </c>
    </row>
    <row r="180" spans="2:9" ht="23.25">
      <c r="B180" s="112"/>
      <c r="C180" s="113"/>
      <c r="D180" s="113"/>
      <c r="E180" s="113"/>
      <c r="F180" s="532" t="s">
        <v>322</v>
      </c>
      <c r="G180" s="532"/>
      <c r="H180" s="532"/>
      <c r="I180" s="114"/>
    </row>
    <row r="181" spans="2:9" ht="23.25">
      <c r="B181" s="112"/>
      <c r="C181" s="29"/>
      <c r="D181" s="113"/>
      <c r="E181" s="113"/>
      <c r="F181" s="113"/>
      <c r="G181" s="113"/>
      <c r="H181" s="113"/>
      <c r="I181" s="114"/>
    </row>
    <row r="182" spans="2:9" ht="23.25">
      <c r="B182" s="39"/>
      <c r="D182" s="218" t="s">
        <v>616</v>
      </c>
      <c r="E182" s="29" t="s">
        <v>613</v>
      </c>
      <c r="F182" s="29"/>
      <c r="G182" s="229" t="s">
        <v>614</v>
      </c>
      <c r="H182" s="29"/>
      <c r="I182" s="38"/>
    </row>
    <row r="183" spans="2:9" ht="23.25">
      <c r="B183" s="39"/>
      <c r="D183" s="113"/>
      <c r="E183" s="113" t="str">
        <f>+D167</f>
        <v>นายวิเชียร  เชื้อประสงค์      </v>
      </c>
      <c r="F183" s="29"/>
      <c r="G183" s="113"/>
      <c r="H183" s="113"/>
      <c r="I183" s="38"/>
    </row>
    <row r="184" spans="2:9" ht="23.25">
      <c r="B184" s="112"/>
      <c r="C184" s="113"/>
      <c r="D184" s="29"/>
      <c r="E184" s="29"/>
      <c r="F184" s="29"/>
      <c r="G184" s="29"/>
      <c r="H184" s="29"/>
      <c r="I184" s="38"/>
    </row>
    <row r="185" spans="2:9" ht="23.25">
      <c r="B185" s="112"/>
      <c r="C185" s="113"/>
      <c r="D185" s="119"/>
      <c r="E185" s="119"/>
      <c r="F185" s="119"/>
      <c r="G185" s="119"/>
      <c r="H185" s="119"/>
      <c r="I185" s="38"/>
    </row>
    <row r="186" spans="2:9" ht="23.25">
      <c r="B186" s="112"/>
      <c r="C186" s="113"/>
      <c r="D186" s="218" t="s">
        <v>616</v>
      </c>
      <c r="E186" s="29" t="s">
        <v>613</v>
      </c>
      <c r="F186" s="29"/>
      <c r="G186" s="229" t="s">
        <v>120</v>
      </c>
      <c r="H186" s="29"/>
      <c r="I186" s="38"/>
    </row>
    <row r="187" spans="2:9" ht="23.25">
      <c r="B187" s="112"/>
      <c r="C187" s="113"/>
      <c r="D187" s="29"/>
      <c r="E187" s="14" t="s">
        <v>8</v>
      </c>
      <c r="F187" s="29"/>
      <c r="G187" s="29"/>
      <c r="H187" s="29"/>
      <c r="I187" s="127"/>
    </row>
    <row r="188" spans="2:9" ht="23.25">
      <c r="B188" s="112"/>
      <c r="C188" s="113"/>
      <c r="D188" s="213" t="s">
        <v>611</v>
      </c>
      <c r="E188" s="14" t="s">
        <v>612</v>
      </c>
      <c r="F188" s="29"/>
      <c r="G188" s="29"/>
      <c r="H188" s="29"/>
      <c r="I188" s="127"/>
    </row>
    <row r="189" spans="2:9" ht="23.25">
      <c r="B189" s="115"/>
      <c r="C189" s="116"/>
      <c r="D189" s="128" t="s">
        <v>1</v>
      </c>
      <c r="E189" s="40">
        <f>+F165</f>
        <v>21</v>
      </c>
      <c r="F189" s="55" t="s">
        <v>11</v>
      </c>
      <c r="G189" s="55"/>
      <c r="H189" s="55"/>
      <c r="I189" s="129"/>
    </row>
    <row r="190" spans="2:9" ht="23.25">
      <c r="B190" s="111"/>
      <c r="C190" s="255"/>
      <c r="D190" s="255"/>
      <c r="E190" s="220" t="s">
        <v>115</v>
      </c>
      <c r="F190" s="220"/>
      <c r="G190" s="35"/>
      <c r="H190" s="220"/>
      <c r="I190" s="256"/>
    </row>
    <row r="191" spans="2:9" ht="23.25">
      <c r="B191" s="112"/>
      <c r="C191" s="246"/>
      <c r="D191" s="246"/>
      <c r="E191" s="246" t="s">
        <v>116</v>
      </c>
      <c r="F191" s="246"/>
      <c r="G191" s="246"/>
      <c r="H191" s="246"/>
      <c r="I191" s="247"/>
    </row>
    <row r="192" spans="2:9" ht="23.25">
      <c r="B192" s="112"/>
      <c r="C192" s="113"/>
      <c r="D192" s="113"/>
      <c r="E192" s="52" t="s">
        <v>1</v>
      </c>
      <c r="F192" s="216">
        <f>+E189</f>
        <v>21</v>
      </c>
      <c r="G192" s="52" t="s">
        <v>11</v>
      </c>
      <c r="H192" s="52"/>
      <c r="I192" s="38"/>
    </row>
    <row r="193" spans="2:9" ht="23.25">
      <c r="B193" s="112"/>
      <c r="C193" s="113"/>
      <c r="D193" s="113"/>
      <c r="E193" s="113"/>
      <c r="F193" s="113"/>
      <c r="G193" s="113"/>
      <c r="H193" s="113"/>
      <c r="I193" s="114"/>
    </row>
    <row r="194" spans="2:9" ht="23.25">
      <c r="B194" s="112"/>
      <c r="C194" s="113" t="s">
        <v>314</v>
      </c>
      <c r="D194" s="113" t="str">
        <f>+'7.ใบสำคัญรับเงินกก.'!C31</f>
        <v>นางสาวจี๊ด  พรหมเมตตา</v>
      </c>
      <c r="E194" s="113"/>
      <c r="F194" s="113"/>
      <c r="G194" s="113" t="s">
        <v>610</v>
      </c>
      <c r="H194" s="113"/>
      <c r="I194" s="38"/>
    </row>
    <row r="195" spans="2:9" ht="23.25">
      <c r="B195" s="112" t="s">
        <v>316</v>
      </c>
      <c r="C195" s="113" t="s">
        <v>326</v>
      </c>
      <c r="D195" s="29"/>
      <c r="E195" s="113"/>
      <c r="F195" s="113"/>
      <c r="G195" s="29"/>
      <c r="H195" s="113"/>
      <c r="I195" s="38"/>
    </row>
    <row r="196" spans="2:9" ht="23.25">
      <c r="B196" s="112" t="s">
        <v>615</v>
      </c>
      <c r="C196" s="113"/>
      <c r="D196" s="29"/>
      <c r="E196" s="113"/>
      <c r="F196" s="29"/>
      <c r="G196" s="113"/>
      <c r="H196" s="113"/>
      <c r="I196" s="38"/>
    </row>
    <row r="197" spans="2:9" ht="23.25">
      <c r="B197" s="39" t="s">
        <v>153</v>
      </c>
      <c r="C197" s="113" t="s">
        <v>154</v>
      </c>
      <c r="E197" s="113" t="s">
        <v>117</v>
      </c>
      <c r="F197" s="113"/>
      <c r="G197" s="113"/>
      <c r="H197" s="113"/>
      <c r="I197" s="114"/>
    </row>
    <row r="198" spans="2:9" ht="23.25">
      <c r="B198" s="524" t="s">
        <v>118</v>
      </c>
      <c r="C198" s="525"/>
      <c r="D198" s="525"/>
      <c r="E198" s="525"/>
      <c r="F198" s="525"/>
      <c r="G198" s="525"/>
      <c r="H198" s="526"/>
      <c r="I198" s="248" t="s">
        <v>609</v>
      </c>
    </row>
    <row r="199" spans="2:9" ht="23.25">
      <c r="B199" s="111"/>
      <c r="C199" s="130" t="s">
        <v>608</v>
      </c>
      <c r="D199" s="130"/>
      <c r="E199" s="130"/>
      <c r="F199" s="130"/>
      <c r="G199" s="130"/>
      <c r="H199" s="131"/>
      <c r="I199" s="114"/>
    </row>
    <row r="200" spans="2:9" ht="23.25">
      <c r="B200" s="120"/>
      <c r="C200" s="113" t="s">
        <v>627</v>
      </c>
      <c r="D200" s="113"/>
      <c r="E200" s="113"/>
      <c r="F200" s="113"/>
      <c r="I200" s="133"/>
    </row>
    <row r="201" spans="2:9" ht="23.25">
      <c r="B201" s="225" t="s">
        <v>605</v>
      </c>
      <c r="C201" s="226" t="s">
        <v>649</v>
      </c>
      <c r="D201" s="113" t="s">
        <v>607</v>
      </c>
      <c r="E201" s="245" t="s">
        <v>651</v>
      </c>
      <c r="F201" s="113"/>
      <c r="H201" s="209" t="s">
        <v>19</v>
      </c>
      <c r="I201" s="126">
        <f>+I202</f>
        <v>400</v>
      </c>
    </row>
    <row r="202" spans="2:9" ht="23.25">
      <c r="B202" s="225" t="s">
        <v>605</v>
      </c>
      <c r="C202" s="226" t="s">
        <v>606</v>
      </c>
      <c r="D202" s="113" t="s">
        <v>607</v>
      </c>
      <c r="E202" s="227" t="str">
        <f>+E175</f>
        <v>23 ก.พ.60</v>
      </c>
      <c r="F202" s="113"/>
      <c r="G202" s="113"/>
      <c r="H202" s="209" t="s">
        <v>19</v>
      </c>
      <c r="I202" s="228">
        <f>+'7.ใบสำคัญรับเงินกก.'!J31</f>
        <v>400</v>
      </c>
    </row>
    <row r="203" spans="2:9" ht="23.25">
      <c r="B203" s="225" t="s">
        <v>605</v>
      </c>
      <c r="C203" s="226" t="s">
        <v>617</v>
      </c>
      <c r="D203" s="113" t="s">
        <v>607</v>
      </c>
      <c r="E203" s="227" t="str">
        <f>+E176</f>
        <v>27 ก.พ.60</v>
      </c>
      <c r="F203" s="113"/>
      <c r="G203" s="113"/>
      <c r="H203" s="209" t="s">
        <v>19</v>
      </c>
      <c r="I203" s="228">
        <f>+'7.ใบสำคัญรับเงินกก.'!K31</f>
        <v>400</v>
      </c>
    </row>
    <row r="204" spans="2:9" ht="23.25">
      <c r="B204" s="225" t="s">
        <v>605</v>
      </c>
      <c r="C204" s="226" t="s">
        <v>618</v>
      </c>
      <c r="D204" s="113" t="s">
        <v>607</v>
      </c>
      <c r="E204" s="227" t="str">
        <f>+E177</f>
        <v>28 เม.ย.60</v>
      </c>
      <c r="F204" s="113"/>
      <c r="G204" s="113"/>
      <c r="H204" s="209" t="s">
        <v>19</v>
      </c>
      <c r="I204" s="228">
        <f>+'7.ใบสำคัญรับเงินกก.'!L31</f>
        <v>400</v>
      </c>
    </row>
    <row r="205" spans="2:9" ht="23.25">
      <c r="B205" s="225" t="s">
        <v>605</v>
      </c>
      <c r="C205" s="226" t="s">
        <v>619</v>
      </c>
      <c r="D205" s="113" t="s">
        <v>607</v>
      </c>
      <c r="E205" s="227" t="str">
        <f>+E178</f>
        <v>20 มิ.ย.60</v>
      </c>
      <c r="F205" s="113"/>
      <c r="G205" s="113"/>
      <c r="H205" s="209" t="s">
        <v>19</v>
      </c>
      <c r="I205" s="228">
        <f>+'7.ใบสำคัญรับเงินกก.'!M31</f>
        <v>400</v>
      </c>
    </row>
    <row r="206" spans="2:9" ht="23.25">
      <c r="B206" s="243"/>
      <c r="C206" s="244"/>
      <c r="D206" s="44"/>
      <c r="E206" s="244" t="s">
        <v>119</v>
      </c>
      <c r="F206" s="545" t="s">
        <v>652</v>
      </c>
      <c r="G206" s="546"/>
      <c r="H206" s="547"/>
      <c r="I206" s="132">
        <f>SUM(I200:I205)</f>
        <v>2000</v>
      </c>
    </row>
    <row r="207" spans="2:9" ht="23.25">
      <c r="B207" s="112"/>
      <c r="C207" s="113"/>
      <c r="D207" s="113"/>
      <c r="E207" s="113"/>
      <c r="F207" s="532" t="s">
        <v>322</v>
      </c>
      <c r="G207" s="532"/>
      <c r="H207" s="532"/>
      <c r="I207" s="114"/>
    </row>
    <row r="208" spans="2:9" ht="23.25">
      <c r="B208" s="112"/>
      <c r="C208" s="29"/>
      <c r="D208" s="113"/>
      <c r="E208" s="113"/>
      <c r="F208" s="113"/>
      <c r="G208" s="113"/>
      <c r="H208" s="113"/>
      <c r="I208" s="114"/>
    </row>
    <row r="209" spans="2:9" ht="23.25">
      <c r="B209" s="39"/>
      <c r="D209" s="218" t="s">
        <v>616</v>
      </c>
      <c r="E209" s="29" t="s">
        <v>613</v>
      </c>
      <c r="F209" s="29"/>
      <c r="G209" s="229" t="s">
        <v>614</v>
      </c>
      <c r="H209" s="29"/>
      <c r="I209" s="38"/>
    </row>
    <row r="210" spans="2:9" ht="23.25">
      <c r="B210" s="39"/>
      <c r="D210" s="113"/>
      <c r="E210" s="113" t="str">
        <f>+D194</f>
        <v>นางสาวจี๊ด  พรหมเมตตา</v>
      </c>
      <c r="F210" s="29"/>
      <c r="G210" s="113"/>
      <c r="H210" s="113"/>
      <c r="I210" s="38"/>
    </row>
    <row r="211" spans="2:9" ht="23.25">
      <c r="B211" s="112"/>
      <c r="C211" s="113"/>
      <c r="D211" s="29"/>
      <c r="E211" s="29"/>
      <c r="F211" s="29"/>
      <c r="G211" s="29"/>
      <c r="H211" s="29"/>
      <c r="I211" s="38"/>
    </row>
    <row r="212" spans="2:9" ht="23.25">
      <c r="B212" s="112"/>
      <c r="C212" s="113"/>
      <c r="D212" s="119"/>
      <c r="E212" s="119"/>
      <c r="F212" s="119"/>
      <c r="G212" s="119"/>
      <c r="H212" s="119"/>
      <c r="I212" s="38"/>
    </row>
    <row r="213" spans="2:9" ht="23.25">
      <c r="B213" s="112"/>
      <c r="C213" s="113"/>
      <c r="D213" s="218" t="s">
        <v>616</v>
      </c>
      <c r="E213" s="29" t="s">
        <v>613</v>
      </c>
      <c r="F213" s="29"/>
      <c r="G213" s="229" t="s">
        <v>120</v>
      </c>
      <c r="H213" s="29"/>
      <c r="I213" s="38"/>
    </row>
    <row r="214" spans="2:9" ht="23.25">
      <c r="B214" s="112"/>
      <c r="C214" s="113"/>
      <c r="D214" s="29"/>
      <c r="E214" s="14" t="s">
        <v>8</v>
      </c>
      <c r="F214" s="29"/>
      <c r="G214" s="29"/>
      <c r="H214" s="29"/>
      <c r="I214" s="127"/>
    </row>
    <row r="215" spans="2:9" ht="23.25">
      <c r="B215" s="112"/>
      <c r="C215" s="113"/>
      <c r="D215" s="213" t="s">
        <v>611</v>
      </c>
      <c r="E215" s="14" t="s">
        <v>612</v>
      </c>
      <c r="F215" s="29"/>
      <c r="G215" s="29"/>
      <c r="H215" s="29"/>
      <c r="I215" s="127"/>
    </row>
    <row r="216" spans="2:9" ht="23.25">
      <c r="B216" s="115"/>
      <c r="C216" s="116"/>
      <c r="D216" s="128" t="s">
        <v>1</v>
      </c>
      <c r="E216" s="40">
        <f>+F192</f>
        <v>21</v>
      </c>
      <c r="F216" s="55" t="s">
        <v>11</v>
      </c>
      <c r="G216" s="55"/>
      <c r="H216" s="55"/>
      <c r="I216" s="129"/>
    </row>
    <row r="217" spans="2:9" ht="23.25">
      <c r="B217" s="111"/>
      <c r="C217" s="255"/>
      <c r="D217" s="255"/>
      <c r="E217" s="220" t="s">
        <v>115</v>
      </c>
      <c r="F217" s="220"/>
      <c r="G217" s="35"/>
      <c r="H217" s="220"/>
      <c r="I217" s="256"/>
    </row>
    <row r="218" spans="2:9" ht="23.25">
      <c r="B218" s="112"/>
      <c r="C218" s="246"/>
      <c r="D218" s="246"/>
      <c r="E218" s="246" t="s">
        <v>116</v>
      </c>
      <c r="F218" s="246"/>
      <c r="G218" s="246"/>
      <c r="H218" s="246"/>
      <c r="I218" s="247"/>
    </row>
    <row r="219" spans="2:9" ht="23.25">
      <c r="B219" s="112"/>
      <c r="C219" s="113"/>
      <c r="D219" s="113"/>
      <c r="E219" s="52" t="s">
        <v>1</v>
      </c>
      <c r="F219" s="216">
        <f>+E216</f>
        <v>21</v>
      </c>
      <c r="G219" s="52" t="s">
        <v>11</v>
      </c>
      <c r="H219" s="52"/>
      <c r="I219" s="38"/>
    </row>
    <row r="220" spans="2:9" ht="23.25">
      <c r="B220" s="112"/>
      <c r="C220" s="113"/>
      <c r="D220" s="113"/>
      <c r="E220" s="113"/>
      <c r="F220" s="113"/>
      <c r="G220" s="113"/>
      <c r="H220" s="113"/>
      <c r="I220" s="114"/>
    </row>
    <row r="221" spans="2:9" ht="23.25">
      <c r="B221" s="112"/>
      <c r="C221" s="113" t="s">
        <v>314</v>
      </c>
      <c r="D221" s="113" t="str">
        <f>+'7.ใบสำคัญรับเงินกก.'!C32</f>
        <v>นายบรรทม  เหมือนพันธ์</v>
      </c>
      <c r="E221" s="113"/>
      <c r="F221" s="113"/>
      <c r="G221" s="113" t="s">
        <v>610</v>
      </c>
      <c r="H221" s="113"/>
      <c r="I221" s="38"/>
    </row>
    <row r="222" spans="2:9" ht="23.25">
      <c r="B222" s="112" t="s">
        <v>316</v>
      </c>
      <c r="C222" s="113" t="s">
        <v>326</v>
      </c>
      <c r="D222" s="29"/>
      <c r="E222" s="113"/>
      <c r="F222" s="113"/>
      <c r="G222" s="29"/>
      <c r="H222" s="113"/>
      <c r="I222" s="38"/>
    </row>
    <row r="223" spans="2:9" ht="23.25">
      <c r="B223" s="112" t="s">
        <v>615</v>
      </c>
      <c r="C223" s="113"/>
      <c r="D223" s="29"/>
      <c r="E223" s="113"/>
      <c r="F223" s="29"/>
      <c r="G223" s="113"/>
      <c r="H223" s="113"/>
      <c r="I223" s="38"/>
    </row>
    <row r="224" spans="2:9" ht="23.25">
      <c r="B224" s="39" t="s">
        <v>153</v>
      </c>
      <c r="C224" s="113" t="s">
        <v>154</v>
      </c>
      <c r="E224" s="113" t="s">
        <v>117</v>
      </c>
      <c r="F224" s="113"/>
      <c r="G224" s="113"/>
      <c r="H224" s="113"/>
      <c r="I224" s="114"/>
    </row>
    <row r="225" spans="2:9" ht="23.25">
      <c r="B225" s="524" t="s">
        <v>118</v>
      </c>
      <c r="C225" s="525"/>
      <c r="D225" s="525"/>
      <c r="E225" s="525"/>
      <c r="F225" s="525"/>
      <c r="G225" s="525"/>
      <c r="H225" s="526"/>
      <c r="I225" s="248" t="s">
        <v>609</v>
      </c>
    </row>
    <row r="226" spans="2:9" ht="23.25">
      <c r="B226" s="111"/>
      <c r="C226" s="130" t="s">
        <v>608</v>
      </c>
      <c r="D226" s="130"/>
      <c r="E226" s="130"/>
      <c r="F226" s="130"/>
      <c r="G226" s="130"/>
      <c r="H226" s="131"/>
      <c r="I226" s="114"/>
    </row>
    <row r="227" spans="2:9" ht="23.25">
      <c r="B227" s="120"/>
      <c r="C227" s="113" t="s">
        <v>627</v>
      </c>
      <c r="D227" s="113"/>
      <c r="E227" s="113"/>
      <c r="F227" s="113"/>
      <c r="I227" s="133"/>
    </row>
    <row r="228" spans="2:9" ht="23.25">
      <c r="B228" s="225" t="s">
        <v>605</v>
      </c>
      <c r="C228" s="226" t="s">
        <v>649</v>
      </c>
      <c r="D228" s="113" t="s">
        <v>607</v>
      </c>
      <c r="E228" s="245" t="s">
        <v>651</v>
      </c>
      <c r="F228" s="113"/>
      <c r="H228" s="209" t="s">
        <v>19</v>
      </c>
      <c r="I228" s="126">
        <f>+I229</f>
        <v>400</v>
      </c>
    </row>
    <row r="229" spans="2:9" ht="23.25">
      <c r="B229" s="225" t="s">
        <v>605</v>
      </c>
      <c r="C229" s="226" t="s">
        <v>606</v>
      </c>
      <c r="D229" s="113" t="s">
        <v>607</v>
      </c>
      <c r="E229" s="227" t="str">
        <f>+E202</f>
        <v>23 ก.พ.60</v>
      </c>
      <c r="F229" s="113"/>
      <c r="G229" s="113"/>
      <c r="H229" s="209" t="s">
        <v>19</v>
      </c>
      <c r="I229" s="228">
        <f>+'7.ใบสำคัญรับเงินกก.'!J32</f>
        <v>400</v>
      </c>
    </row>
    <row r="230" spans="2:9" ht="23.25">
      <c r="B230" s="225" t="s">
        <v>605</v>
      </c>
      <c r="C230" s="226" t="s">
        <v>617</v>
      </c>
      <c r="D230" s="113" t="s">
        <v>607</v>
      </c>
      <c r="E230" s="227" t="str">
        <f>+E203</f>
        <v>27 ก.พ.60</v>
      </c>
      <c r="F230" s="113"/>
      <c r="G230" s="113"/>
      <c r="H230" s="209" t="s">
        <v>19</v>
      </c>
      <c r="I230" s="228">
        <f>+'7.ใบสำคัญรับเงินกก.'!K32</f>
        <v>400</v>
      </c>
    </row>
    <row r="231" spans="2:9" ht="23.25">
      <c r="B231" s="225" t="s">
        <v>605</v>
      </c>
      <c r="C231" s="226" t="s">
        <v>618</v>
      </c>
      <c r="D231" s="113" t="s">
        <v>607</v>
      </c>
      <c r="E231" s="227" t="str">
        <f>+E204</f>
        <v>28 เม.ย.60</v>
      </c>
      <c r="F231" s="113"/>
      <c r="G231" s="113"/>
      <c r="H231" s="209" t="s">
        <v>19</v>
      </c>
      <c r="I231" s="228">
        <f>+'7.ใบสำคัญรับเงินกก.'!L32</f>
        <v>400</v>
      </c>
    </row>
    <row r="232" spans="2:9" ht="23.25">
      <c r="B232" s="225" t="s">
        <v>605</v>
      </c>
      <c r="C232" s="226" t="s">
        <v>619</v>
      </c>
      <c r="D232" s="113" t="s">
        <v>607</v>
      </c>
      <c r="E232" s="227" t="str">
        <f>+E205</f>
        <v>20 มิ.ย.60</v>
      </c>
      <c r="F232" s="113"/>
      <c r="G232" s="113"/>
      <c r="H232" s="209" t="s">
        <v>19</v>
      </c>
      <c r="I232" s="228">
        <f>+'7.ใบสำคัญรับเงินกก.'!M32</f>
        <v>400</v>
      </c>
    </row>
    <row r="233" spans="2:9" ht="23.25">
      <c r="B233" s="243"/>
      <c r="C233" s="244"/>
      <c r="D233" s="44"/>
      <c r="E233" s="244" t="s">
        <v>119</v>
      </c>
      <c r="F233" s="545" t="s">
        <v>652</v>
      </c>
      <c r="G233" s="546"/>
      <c r="H233" s="547"/>
      <c r="I233" s="132">
        <f>SUM(I227:I232)</f>
        <v>2000</v>
      </c>
    </row>
    <row r="234" spans="2:9" ht="23.25">
      <c r="B234" s="112"/>
      <c r="C234" s="113"/>
      <c r="D234" s="113"/>
      <c r="E234" s="113"/>
      <c r="F234" s="532" t="s">
        <v>322</v>
      </c>
      <c r="G234" s="532"/>
      <c r="H234" s="532"/>
      <c r="I234" s="114"/>
    </row>
    <row r="235" spans="2:9" ht="23.25">
      <c r="B235" s="112"/>
      <c r="C235" s="29"/>
      <c r="D235" s="113"/>
      <c r="E235" s="113"/>
      <c r="F235" s="113"/>
      <c r="G235" s="113"/>
      <c r="H235" s="113"/>
      <c r="I235" s="114"/>
    </row>
    <row r="236" spans="2:9" ht="23.25">
      <c r="B236" s="39"/>
      <c r="D236" s="218" t="s">
        <v>616</v>
      </c>
      <c r="E236" s="29" t="s">
        <v>613</v>
      </c>
      <c r="F236" s="29"/>
      <c r="G236" s="229" t="s">
        <v>614</v>
      </c>
      <c r="H236" s="29"/>
      <c r="I236" s="38"/>
    </row>
    <row r="237" spans="2:9" ht="23.25">
      <c r="B237" s="39"/>
      <c r="D237" s="113"/>
      <c r="E237" s="113" t="str">
        <f>+D221</f>
        <v>นายบรรทม  เหมือนพันธ์</v>
      </c>
      <c r="F237" s="29"/>
      <c r="G237" s="113"/>
      <c r="H237" s="113"/>
      <c r="I237" s="38"/>
    </row>
    <row r="238" spans="2:9" ht="23.25">
      <c r="B238" s="112"/>
      <c r="C238" s="113"/>
      <c r="D238" s="29"/>
      <c r="E238" s="29"/>
      <c r="F238" s="29"/>
      <c r="G238" s="29"/>
      <c r="H238" s="29"/>
      <c r="I238" s="38"/>
    </row>
    <row r="239" spans="2:9" ht="23.25">
      <c r="B239" s="112"/>
      <c r="C239" s="113"/>
      <c r="D239" s="119"/>
      <c r="E239" s="119"/>
      <c r="F239" s="119"/>
      <c r="G239" s="119"/>
      <c r="H239" s="119"/>
      <c r="I239" s="38"/>
    </row>
    <row r="240" spans="2:9" ht="23.25">
      <c r="B240" s="112"/>
      <c r="C240" s="113"/>
      <c r="D240" s="218" t="s">
        <v>616</v>
      </c>
      <c r="E240" s="29" t="s">
        <v>613</v>
      </c>
      <c r="F240" s="29"/>
      <c r="G240" s="229" t="s">
        <v>120</v>
      </c>
      <c r="H240" s="29"/>
      <c r="I240" s="38"/>
    </row>
    <row r="241" spans="2:9" ht="23.25">
      <c r="B241" s="112"/>
      <c r="C241" s="113"/>
      <c r="D241" s="29"/>
      <c r="E241" s="14" t="s">
        <v>8</v>
      </c>
      <c r="F241" s="29"/>
      <c r="G241" s="29"/>
      <c r="H241" s="29"/>
      <c r="I241" s="127"/>
    </row>
    <row r="242" spans="2:9" ht="23.25">
      <c r="B242" s="112"/>
      <c r="C242" s="113"/>
      <c r="D242" s="213" t="s">
        <v>611</v>
      </c>
      <c r="E242" s="14" t="s">
        <v>612</v>
      </c>
      <c r="F242" s="29"/>
      <c r="G242" s="29"/>
      <c r="H242" s="29"/>
      <c r="I242" s="127"/>
    </row>
    <row r="243" spans="2:9" ht="23.25">
      <c r="B243" s="115"/>
      <c r="C243" s="116"/>
      <c r="D243" s="128" t="s">
        <v>1</v>
      </c>
      <c r="E243" s="40">
        <f>+F219</f>
        <v>21</v>
      </c>
      <c r="F243" s="55" t="s">
        <v>11</v>
      </c>
      <c r="G243" s="55"/>
      <c r="H243" s="55"/>
      <c r="I243" s="129"/>
    </row>
    <row r="244" spans="2:9" ht="23.25">
      <c r="B244" s="111"/>
      <c r="C244" s="255"/>
      <c r="D244" s="255"/>
      <c r="E244" s="220" t="s">
        <v>115</v>
      </c>
      <c r="F244" s="220"/>
      <c r="G244" s="35"/>
      <c r="H244" s="220"/>
      <c r="I244" s="256"/>
    </row>
    <row r="245" spans="2:9" ht="23.25">
      <c r="B245" s="112"/>
      <c r="C245" s="246"/>
      <c r="D245" s="246"/>
      <c r="E245" s="246" t="s">
        <v>116</v>
      </c>
      <c r="F245" s="246"/>
      <c r="G245" s="246"/>
      <c r="H245" s="246"/>
      <c r="I245" s="247"/>
    </row>
    <row r="246" spans="2:9" ht="23.25">
      <c r="B246" s="112"/>
      <c r="C246" s="113"/>
      <c r="D246" s="113"/>
      <c r="E246" s="52" t="s">
        <v>1</v>
      </c>
      <c r="F246" s="216">
        <f>+E243</f>
        <v>21</v>
      </c>
      <c r="G246" s="52" t="s">
        <v>11</v>
      </c>
      <c r="H246" s="52"/>
      <c r="I246" s="38"/>
    </row>
    <row r="247" spans="2:9" ht="23.25">
      <c r="B247" s="112"/>
      <c r="C247" s="113"/>
      <c r="D247" s="113"/>
      <c r="E247" s="113"/>
      <c r="F247" s="113"/>
      <c r="G247" s="113"/>
      <c r="H247" s="113"/>
      <c r="I247" s="114"/>
    </row>
    <row r="248" spans="2:9" ht="23.25">
      <c r="B248" s="112"/>
      <c r="C248" s="113" t="s">
        <v>314</v>
      </c>
      <c r="D248" s="113" t="str">
        <f>+'7.ใบสำคัญรับเงินกก.'!C33</f>
        <v>นายคาวี  กาวิระ</v>
      </c>
      <c r="E248" s="113"/>
      <c r="F248" s="113"/>
      <c r="G248" s="113" t="s">
        <v>610</v>
      </c>
      <c r="H248" s="113"/>
      <c r="I248" s="38"/>
    </row>
    <row r="249" spans="2:9" ht="23.25">
      <c r="B249" s="112" t="s">
        <v>316</v>
      </c>
      <c r="C249" s="113" t="s">
        <v>326</v>
      </c>
      <c r="D249" s="29"/>
      <c r="E249" s="113"/>
      <c r="F249" s="113"/>
      <c r="G249" s="29"/>
      <c r="H249" s="113"/>
      <c r="I249" s="38"/>
    </row>
    <row r="250" spans="2:9" ht="23.25">
      <c r="B250" s="112" t="s">
        <v>615</v>
      </c>
      <c r="C250" s="113"/>
      <c r="D250" s="29"/>
      <c r="E250" s="113"/>
      <c r="F250" s="29"/>
      <c r="G250" s="113"/>
      <c r="H250" s="113"/>
      <c r="I250" s="38"/>
    </row>
    <row r="251" spans="2:9" ht="23.25">
      <c r="B251" s="39" t="s">
        <v>153</v>
      </c>
      <c r="C251" s="113" t="s">
        <v>154</v>
      </c>
      <c r="E251" s="113" t="s">
        <v>117</v>
      </c>
      <c r="F251" s="113"/>
      <c r="G251" s="113"/>
      <c r="H251" s="113"/>
      <c r="I251" s="114"/>
    </row>
    <row r="252" spans="2:9" ht="23.25">
      <c r="B252" s="524" t="s">
        <v>118</v>
      </c>
      <c r="C252" s="525"/>
      <c r="D252" s="525"/>
      <c r="E252" s="525"/>
      <c r="F252" s="525"/>
      <c r="G252" s="525"/>
      <c r="H252" s="526"/>
      <c r="I252" s="248" t="s">
        <v>609</v>
      </c>
    </row>
    <row r="253" spans="2:9" ht="23.25">
      <c r="B253" s="111"/>
      <c r="C253" s="130" t="s">
        <v>608</v>
      </c>
      <c r="D253" s="130"/>
      <c r="E253" s="130"/>
      <c r="F253" s="130"/>
      <c r="G253" s="130"/>
      <c r="H253" s="131"/>
      <c r="I253" s="114"/>
    </row>
    <row r="254" spans="2:9" ht="23.25">
      <c r="B254" s="120"/>
      <c r="C254" s="113" t="s">
        <v>627</v>
      </c>
      <c r="D254" s="113"/>
      <c r="E254" s="113"/>
      <c r="F254" s="113"/>
      <c r="I254" s="133"/>
    </row>
    <row r="255" spans="2:9" ht="23.25">
      <c r="B255" s="225" t="s">
        <v>605</v>
      </c>
      <c r="C255" s="226" t="s">
        <v>649</v>
      </c>
      <c r="D255" s="113" t="s">
        <v>607</v>
      </c>
      <c r="E255" s="245" t="s">
        <v>651</v>
      </c>
      <c r="F255" s="113"/>
      <c r="H255" s="209" t="s">
        <v>19</v>
      </c>
      <c r="I255" s="126">
        <f>+I256</f>
        <v>400</v>
      </c>
    </row>
    <row r="256" spans="2:9" ht="23.25">
      <c r="B256" s="225" t="s">
        <v>605</v>
      </c>
      <c r="C256" s="226" t="s">
        <v>606</v>
      </c>
      <c r="D256" s="113" t="s">
        <v>607</v>
      </c>
      <c r="E256" s="227" t="str">
        <f>+E229</f>
        <v>23 ก.พ.60</v>
      </c>
      <c r="F256" s="113"/>
      <c r="G256" s="113"/>
      <c r="H256" s="209" t="s">
        <v>19</v>
      </c>
      <c r="I256" s="228">
        <f>+'7.ใบสำคัญรับเงินกก.'!J33</f>
        <v>400</v>
      </c>
    </row>
    <row r="257" spans="2:9" ht="23.25">
      <c r="B257" s="225" t="s">
        <v>605</v>
      </c>
      <c r="C257" s="226" t="s">
        <v>617</v>
      </c>
      <c r="D257" s="113" t="s">
        <v>607</v>
      </c>
      <c r="E257" s="227" t="str">
        <f>+E230</f>
        <v>27 ก.พ.60</v>
      </c>
      <c r="F257" s="113"/>
      <c r="G257" s="113"/>
      <c r="H257" s="209" t="s">
        <v>19</v>
      </c>
      <c r="I257" s="228">
        <f>+'7.ใบสำคัญรับเงินกก.'!K33</f>
        <v>400</v>
      </c>
    </row>
    <row r="258" spans="2:9" ht="23.25">
      <c r="B258" s="225" t="s">
        <v>605</v>
      </c>
      <c r="C258" s="226" t="s">
        <v>618</v>
      </c>
      <c r="D258" s="113" t="s">
        <v>607</v>
      </c>
      <c r="E258" s="227" t="str">
        <f>+E231</f>
        <v>28 เม.ย.60</v>
      </c>
      <c r="F258" s="113"/>
      <c r="G258" s="113"/>
      <c r="H258" s="209" t="s">
        <v>19</v>
      </c>
      <c r="I258" s="228">
        <f>+'7.ใบสำคัญรับเงินกก.'!L33</f>
        <v>400</v>
      </c>
    </row>
    <row r="259" spans="2:9" ht="23.25">
      <c r="B259" s="225" t="s">
        <v>605</v>
      </c>
      <c r="C259" s="226" t="s">
        <v>619</v>
      </c>
      <c r="D259" s="113" t="s">
        <v>607</v>
      </c>
      <c r="E259" s="227" t="str">
        <f>+E232</f>
        <v>20 มิ.ย.60</v>
      </c>
      <c r="F259" s="113"/>
      <c r="G259" s="113"/>
      <c r="H259" s="209" t="s">
        <v>19</v>
      </c>
      <c r="I259" s="228">
        <f>+'7.ใบสำคัญรับเงินกก.'!M33</f>
        <v>400</v>
      </c>
    </row>
    <row r="260" spans="2:9" ht="23.25">
      <c r="B260" s="243"/>
      <c r="C260" s="244"/>
      <c r="D260" s="44"/>
      <c r="E260" s="249" t="s">
        <v>119</v>
      </c>
      <c r="F260" s="546" t="s">
        <v>652</v>
      </c>
      <c r="G260" s="546"/>
      <c r="H260" s="547"/>
      <c r="I260" s="132">
        <f>SUM(I254:I259)</f>
        <v>2000</v>
      </c>
    </row>
    <row r="261" spans="2:9" ht="23.25">
      <c r="B261" s="112"/>
      <c r="C261" s="113"/>
      <c r="D261" s="113"/>
      <c r="E261" s="113"/>
      <c r="F261" s="532" t="s">
        <v>322</v>
      </c>
      <c r="G261" s="532"/>
      <c r="H261" s="532"/>
      <c r="I261" s="114"/>
    </row>
    <row r="262" spans="2:9" ht="23.25">
      <c r="B262" s="112"/>
      <c r="C262" s="29"/>
      <c r="D262" s="113"/>
      <c r="E262" s="113"/>
      <c r="F262" s="113"/>
      <c r="G262" s="113"/>
      <c r="H262" s="113"/>
      <c r="I262" s="114"/>
    </row>
    <row r="263" spans="2:9" ht="23.25">
      <c r="B263" s="39"/>
      <c r="D263" s="218" t="s">
        <v>616</v>
      </c>
      <c r="E263" s="29" t="s">
        <v>613</v>
      </c>
      <c r="F263" s="29"/>
      <c r="G263" s="229" t="s">
        <v>614</v>
      </c>
      <c r="H263" s="29"/>
      <c r="I263" s="38"/>
    </row>
    <row r="264" spans="2:9" ht="23.25">
      <c r="B264" s="39"/>
      <c r="D264" s="113"/>
      <c r="E264" s="113" t="str">
        <f>+D248</f>
        <v>นายคาวี  กาวิระ</v>
      </c>
      <c r="F264" s="29"/>
      <c r="G264" s="113"/>
      <c r="H264" s="113"/>
      <c r="I264" s="38"/>
    </row>
    <row r="265" spans="2:9" ht="23.25">
      <c r="B265" s="112"/>
      <c r="C265" s="113"/>
      <c r="D265" s="29"/>
      <c r="E265" s="29"/>
      <c r="F265" s="29"/>
      <c r="G265" s="29"/>
      <c r="H265" s="29"/>
      <c r="I265" s="38"/>
    </row>
    <row r="266" spans="2:9" ht="23.25">
      <c r="B266" s="112"/>
      <c r="C266" s="113"/>
      <c r="D266" s="119"/>
      <c r="E266" s="119"/>
      <c r="F266" s="119"/>
      <c r="G266" s="119"/>
      <c r="H266" s="119"/>
      <c r="I266" s="38"/>
    </row>
    <row r="267" spans="2:9" ht="23.25">
      <c r="B267" s="112"/>
      <c r="C267" s="113"/>
      <c r="D267" s="218" t="s">
        <v>616</v>
      </c>
      <c r="E267" s="29" t="s">
        <v>613</v>
      </c>
      <c r="F267" s="29"/>
      <c r="G267" s="229" t="s">
        <v>120</v>
      </c>
      <c r="H267" s="29"/>
      <c r="I267" s="38"/>
    </row>
    <row r="268" spans="2:9" ht="23.25">
      <c r="B268" s="112"/>
      <c r="C268" s="113"/>
      <c r="D268" s="29"/>
      <c r="E268" s="14" t="s">
        <v>8</v>
      </c>
      <c r="F268" s="29"/>
      <c r="G268" s="29"/>
      <c r="H268" s="29"/>
      <c r="I268" s="127"/>
    </row>
    <row r="269" spans="2:9" ht="23.25">
      <c r="B269" s="112"/>
      <c r="C269" s="113"/>
      <c r="D269" s="213" t="s">
        <v>611</v>
      </c>
      <c r="E269" s="14" t="s">
        <v>612</v>
      </c>
      <c r="F269" s="29"/>
      <c r="G269" s="29"/>
      <c r="H269" s="29"/>
      <c r="I269" s="127"/>
    </row>
    <row r="270" spans="2:9" ht="23.25">
      <c r="B270" s="115"/>
      <c r="C270" s="116"/>
      <c r="D270" s="128" t="s">
        <v>1</v>
      </c>
      <c r="E270" s="40">
        <f>+F246</f>
        <v>21</v>
      </c>
      <c r="F270" s="55" t="s">
        <v>11</v>
      </c>
      <c r="G270" s="55"/>
      <c r="H270" s="55"/>
      <c r="I270" s="129"/>
    </row>
    <row r="271" spans="2:9" ht="23.25">
      <c r="B271" s="111"/>
      <c r="C271" s="255"/>
      <c r="D271" s="255"/>
      <c r="E271" s="220" t="s">
        <v>115</v>
      </c>
      <c r="F271" s="220"/>
      <c r="G271" s="35"/>
      <c r="H271" s="220"/>
      <c r="I271" s="256"/>
    </row>
    <row r="272" spans="2:9" ht="23.25">
      <c r="B272" s="112"/>
      <c r="C272" s="246"/>
      <c r="D272" s="246"/>
      <c r="E272" s="246" t="s">
        <v>116</v>
      </c>
      <c r="F272" s="246"/>
      <c r="G272" s="246"/>
      <c r="H272" s="246"/>
      <c r="I272" s="247"/>
    </row>
    <row r="273" spans="2:9" ht="23.25">
      <c r="B273" s="112"/>
      <c r="C273" s="113"/>
      <c r="D273" s="113"/>
      <c r="E273" s="52" t="s">
        <v>1</v>
      </c>
      <c r="F273" s="216">
        <f>+E270</f>
        <v>21</v>
      </c>
      <c r="G273" s="52" t="s">
        <v>11</v>
      </c>
      <c r="H273" s="52"/>
      <c r="I273" s="38"/>
    </row>
    <row r="274" spans="2:9" ht="23.25">
      <c r="B274" s="112"/>
      <c r="C274" s="113"/>
      <c r="D274" s="113"/>
      <c r="E274" s="113"/>
      <c r="F274" s="113"/>
      <c r="G274" s="113"/>
      <c r="H274" s="113"/>
      <c r="I274" s="114"/>
    </row>
    <row r="275" spans="2:9" ht="23.25">
      <c r="B275" s="112"/>
      <c r="C275" s="113" t="s">
        <v>314</v>
      </c>
      <c r="D275" s="113" t="str">
        <f>+'7.ใบสำคัญรับเงินกก.'!C34</f>
        <v>นายเฉวต  โอษฐประไพ   </v>
      </c>
      <c r="E275" s="113"/>
      <c r="F275" s="113"/>
      <c r="G275" s="113" t="s">
        <v>610</v>
      </c>
      <c r="H275" s="113"/>
      <c r="I275" s="38"/>
    </row>
    <row r="276" spans="2:9" ht="23.25">
      <c r="B276" s="112" t="s">
        <v>316</v>
      </c>
      <c r="C276" s="113" t="s">
        <v>326</v>
      </c>
      <c r="D276" s="29"/>
      <c r="E276" s="113"/>
      <c r="F276" s="113"/>
      <c r="G276" s="29"/>
      <c r="H276" s="113"/>
      <c r="I276" s="38"/>
    </row>
    <row r="277" spans="2:9" ht="23.25">
      <c r="B277" s="112" t="s">
        <v>615</v>
      </c>
      <c r="C277" s="113"/>
      <c r="D277" s="29"/>
      <c r="E277" s="113"/>
      <c r="F277" s="29"/>
      <c r="G277" s="113"/>
      <c r="H277" s="113"/>
      <c r="I277" s="38"/>
    </row>
    <row r="278" spans="2:9" ht="23.25">
      <c r="B278" s="39" t="s">
        <v>153</v>
      </c>
      <c r="C278" s="113" t="s">
        <v>154</v>
      </c>
      <c r="E278" s="113" t="s">
        <v>117</v>
      </c>
      <c r="F278" s="113"/>
      <c r="G278" s="113"/>
      <c r="H278" s="113"/>
      <c r="I278" s="114"/>
    </row>
    <row r="279" spans="2:9" ht="23.25">
      <c r="B279" s="524" t="s">
        <v>118</v>
      </c>
      <c r="C279" s="525"/>
      <c r="D279" s="525"/>
      <c r="E279" s="525"/>
      <c r="F279" s="525"/>
      <c r="G279" s="525"/>
      <c r="H279" s="526"/>
      <c r="I279" s="248" t="s">
        <v>609</v>
      </c>
    </row>
    <row r="280" spans="2:9" ht="23.25">
      <c r="B280" s="111"/>
      <c r="C280" s="130" t="s">
        <v>608</v>
      </c>
      <c r="D280" s="130"/>
      <c r="E280" s="130"/>
      <c r="F280" s="130"/>
      <c r="G280" s="130"/>
      <c r="H280" s="131"/>
      <c r="I280" s="114"/>
    </row>
    <row r="281" spans="2:9" ht="23.25">
      <c r="B281" s="120"/>
      <c r="C281" s="113" t="s">
        <v>627</v>
      </c>
      <c r="D281" s="113"/>
      <c r="E281" s="113"/>
      <c r="F281" s="113"/>
      <c r="I281" s="133"/>
    </row>
    <row r="282" spans="2:9" ht="23.25">
      <c r="B282" s="225" t="s">
        <v>605</v>
      </c>
      <c r="C282" s="226" t="s">
        <v>649</v>
      </c>
      <c r="D282" s="113" t="s">
        <v>607</v>
      </c>
      <c r="E282" s="245" t="s">
        <v>651</v>
      </c>
      <c r="F282" s="113"/>
      <c r="H282" s="209" t="s">
        <v>19</v>
      </c>
      <c r="I282" s="126">
        <f>+I283</f>
        <v>400</v>
      </c>
    </row>
    <row r="283" spans="2:9" ht="23.25">
      <c r="B283" s="225" t="s">
        <v>605</v>
      </c>
      <c r="C283" s="226" t="s">
        <v>606</v>
      </c>
      <c r="D283" s="113" t="s">
        <v>607</v>
      </c>
      <c r="E283" s="227" t="str">
        <f>+E256</f>
        <v>23 ก.พ.60</v>
      </c>
      <c r="F283" s="113"/>
      <c r="G283" s="113"/>
      <c r="H283" s="209" t="s">
        <v>19</v>
      </c>
      <c r="I283" s="228">
        <f>+'7.ใบสำคัญรับเงินกก.'!J34</f>
        <v>400</v>
      </c>
    </row>
    <row r="284" spans="2:9" ht="23.25">
      <c r="B284" s="225" t="s">
        <v>605</v>
      </c>
      <c r="C284" s="226" t="s">
        <v>617</v>
      </c>
      <c r="D284" s="113" t="s">
        <v>607</v>
      </c>
      <c r="E284" s="227" t="str">
        <f>+E257</f>
        <v>27 ก.พ.60</v>
      </c>
      <c r="F284" s="113"/>
      <c r="G284" s="113"/>
      <c r="H284" s="209" t="s">
        <v>19</v>
      </c>
      <c r="I284" s="228">
        <f>+'7.ใบสำคัญรับเงินกก.'!K34</f>
        <v>400</v>
      </c>
    </row>
    <row r="285" spans="2:9" ht="23.25">
      <c r="B285" s="225" t="s">
        <v>605</v>
      </c>
      <c r="C285" s="226" t="s">
        <v>618</v>
      </c>
      <c r="D285" s="113" t="s">
        <v>607</v>
      </c>
      <c r="E285" s="227" t="str">
        <f>+E258</f>
        <v>28 เม.ย.60</v>
      </c>
      <c r="F285" s="113"/>
      <c r="G285" s="113"/>
      <c r="H285" s="209" t="s">
        <v>19</v>
      </c>
      <c r="I285" s="228">
        <f>+'7.ใบสำคัญรับเงินกก.'!L34</f>
        <v>400</v>
      </c>
    </row>
    <row r="286" spans="2:9" ht="23.25">
      <c r="B286" s="225" t="s">
        <v>605</v>
      </c>
      <c r="C286" s="226" t="s">
        <v>619</v>
      </c>
      <c r="D286" s="113" t="s">
        <v>607</v>
      </c>
      <c r="E286" s="227" t="str">
        <f>+E259</f>
        <v>20 มิ.ย.60</v>
      </c>
      <c r="F286" s="113"/>
      <c r="G286" s="113"/>
      <c r="H286" s="209" t="s">
        <v>19</v>
      </c>
      <c r="I286" s="228">
        <f>+'7.ใบสำคัญรับเงินกก.'!M34</f>
        <v>400</v>
      </c>
    </row>
    <row r="287" spans="2:9" ht="23.25">
      <c r="B287" s="243"/>
      <c r="C287" s="244"/>
      <c r="D287" s="44"/>
      <c r="E287" s="249" t="s">
        <v>119</v>
      </c>
      <c r="F287" s="546" t="s">
        <v>652</v>
      </c>
      <c r="G287" s="546"/>
      <c r="H287" s="547"/>
      <c r="I287" s="132">
        <f>SUM(I281:I286)</f>
        <v>2000</v>
      </c>
    </row>
    <row r="288" spans="2:9" ht="23.25">
      <c r="B288" s="112"/>
      <c r="C288" s="113"/>
      <c r="D288" s="113"/>
      <c r="E288" s="113"/>
      <c r="F288" s="532" t="s">
        <v>322</v>
      </c>
      <c r="G288" s="532"/>
      <c r="H288" s="532"/>
      <c r="I288" s="114"/>
    </row>
    <row r="289" spans="2:9" ht="23.25">
      <c r="B289" s="112"/>
      <c r="C289" s="29"/>
      <c r="D289" s="113"/>
      <c r="E289" s="113"/>
      <c r="F289" s="113"/>
      <c r="G289" s="113"/>
      <c r="H289" s="113"/>
      <c r="I289" s="114"/>
    </row>
    <row r="290" spans="2:9" ht="23.25">
      <c r="B290" s="39"/>
      <c r="D290" s="218" t="s">
        <v>616</v>
      </c>
      <c r="E290" s="29" t="s">
        <v>613</v>
      </c>
      <c r="F290" s="29"/>
      <c r="G290" s="229" t="s">
        <v>614</v>
      </c>
      <c r="H290" s="29"/>
      <c r="I290" s="38"/>
    </row>
    <row r="291" spans="2:9" ht="23.25">
      <c r="B291" s="39"/>
      <c r="D291" s="113"/>
      <c r="E291" s="113" t="str">
        <f>+D275</f>
        <v>นายเฉวต  โอษฐประไพ   </v>
      </c>
      <c r="F291" s="29"/>
      <c r="G291" s="113"/>
      <c r="H291" s="113"/>
      <c r="I291" s="38"/>
    </row>
    <row r="292" spans="2:9" ht="23.25">
      <c r="B292" s="112"/>
      <c r="C292" s="113"/>
      <c r="D292" s="29"/>
      <c r="E292" s="29"/>
      <c r="F292" s="29"/>
      <c r="G292" s="29"/>
      <c r="H292" s="29"/>
      <c r="I292" s="38"/>
    </row>
    <row r="293" spans="2:9" ht="23.25">
      <c r="B293" s="112"/>
      <c r="C293" s="113"/>
      <c r="D293" s="119"/>
      <c r="E293" s="119"/>
      <c r="F293" s="119"/>
      <c r="G293" s="119"/>
      <c r="H293" s="119"/>
      <c r="I293" s="38"/>
    </row>
    <row r="294" spans="2:9" ht="23.25">
      <c r="B294" s="112"/>
      <c r="C294" s="113"/>
      <c r="D294" s="218" t="s">
        <v>616</v>
      </c>
      <c r="E294" s="29" t="s">
        <v>613</v>
      </c>
      <c r="F294" s="29"/>
      <c r="G294" s="229" t="s">
        <v>120</v>
      </c>
      <c r="H294" s="29"/>
      <c r="I294" s="38"/>
    </row>
    <row r="295" spans="2:9" ht="23.25">
      <c r="B295" s="112"/>
      <c r="C295" s="113"/>
      <c r="D295" s="29"/>
      <c r="E295" s="14" t="s">
        <v>8</v>
      </c>
      <c r="F295" s="29"/>
      <c r="G295" s="29"/>
      <c r="H295" s="29"/>
      <c r="I295" s="127"/>
    </row>
    <row r="296" spans="2:9" ht="23.25">
      <c r="B296" s="112"/>
      <c r="C296" s="113"/>
      <c r="D296" s="213" t="s">
        <v>611</v>
      </c>
      <c r="E296" s="14" t="s">
        <v>612</v>
      </c>
      <c r="F296" s="29"/>
      <c r="G296" s="29"/>
      <c r="H296" s="29"/>
      <c r="I296" s="127"/>
    </row>
    <row r="297" spans="2:9" ht="23.25">
      <c r="B297" s="115"/>
      <c r="C297" s="116"/>
      <c r="D297" s="128" t="s">
        <v>1</v>
      </c>
      <c r="E297" s="40">
        <f>+F273</f>
        <v>21</v>
      </c>
      <c r="F297" s="55" t="s">
        <v>11</v>
      </c>
      <c r="G297" s="55"/>
      <c r="H297" s="55"/>
      <c r="I297" s="129"/>
    </row>
    <row r="298" spans="2:9" ht="23.25">
      <c r="B298" s="111"/>
      <c r="C298" s="255"/>
      <c r="D298" s="255"/>
      <c r="E298" s="220" t="s">
        <v>115</v>
      </c>
      <c r="F298" s="220"/>
      <c r="G298" s="35"/>
      <c r="H298" s="220"/>
      <c r="I298" s="256"/>
    </row>
    <row r="299" spans="2:9" ht="23.25">
      <c r="B299" s="112"/>
      <c r="C299" s="246"/>
      <c r="D299" s="246"/>
      <c r="E299" s="246" t="s">
        <v>116</v>
      </c>
      <c r="F299" s="246"/>
      <c r="G299" s="246"/>
      <c r="H299" s="246"/>
      <c r="I299" s="247"/>
    </row>
    <row r="300" spans="2:9" ht="23.25">
      <c r="B300" s="112"/>
      <c r="C300" s="113"/>
      <c r="D300" s="113"/>
      <c r="E300" s="52" t="s">
        <v>1</v>
      </c>
      <c r="F300" s="216">
        <f>+E297</f>
        <v>21</v>
      </c>
      <c r="G300" s="52" t="s">
        <v>11</v>
      </c>
      <c r="H300" s="52"/>
      <c r="I300" s="38"/>
    </row>
    <row r="301" spans="2:9" ht="23.25">
      <c r="B301" s="112"/>
      <c r="C301" s="113"/>
      <c r="D301" s="113"/>
      <c r="E301" s="113"/>
      <c r="F301" s="113"/>
      <c r="G301" s="113"/>
      <c r="H301" s="113"/>
      <c r="I301" s="114"/>
    </row>
    <row r="302" spans="2:9" ht="23.25">
      <c r="B302" s="112"/>
      <c r="C302" s="113" t="s">
        <v>314</v>
      </c>
      <c r="D302" s="113" t="str">
        <f>+'7.ใบสำคัญรับเงินกก.'!C35</f>
        <v>นายพงศ์ศิริ เหมือนพงษ์</v>
      </c>
      <c r="E302" s="113"/>
      <c r="F302" s="113"/>
      <c r="G302" s="113" t="s">
        <v>610</v>
      </c>
      <c r="H302" s="113"/>
      <c r="I302" s="38"/>
    </row>
    <row r="303" spans="2:9" ht="23.25">
      <c r="B303" s="112" t="s">
        <v>316</v>
      </c>
      <c r="C303" s="113" t="s">
        <v>326</v>
      </c>
      <c r="D303" s="29"/>
      <c r="E303" s="113"/>
      <c r="F303" s="113"/>
      <c r="G303" s="29"/>
      <c r="H303" s="113"/>
      <c r="I303" s="38"/>
    </row>
    <row r="304" spans="2:9" ht="23.25">
      <c r="B304" s="112" t="s">
        <v>615</v>
      </c>
      <c r="C304" s="113"/>
      <c r="D304" s="29"/>
      <c r="E304" s="113"/>
      <c r="F304" s="29"/>
      <c r="G304" s="113"/>
      <c r="H304" s="113"/>
      <c r="I304" s="38"/>
    </row>
    <row r="305" spans="2:9" ht="23.25">
      <c r="B305" s="39" t="s">
        <v>153</v>
      </c>
      <c r="C305" s="113" t="s">
        <v>154</v>
      </c>
      <c r="E305" s="113" t="s">
        <v>117</v>
      </c>
      <c r="F305" s="113"/>
      <c r="G305" s="113"/>
      <c r="H305" s="113"/>
      <c r="I305" s="114"/>
    </row>
    <row r="306" spans="2:9" ht="23.25">
      <c r="B306" s="524" t="s">
        <v>118</v>
      </c>
      <c r="C306" s="525"/>
      <c r="D306" s="525"/>
      <c r="E306" s="525"/>
      <c r="F306" s="525"/>
      <c r="G306" s="525"/>
      <c r="H306" s="526"/>
      <c r="I306" s="248" t="s">
        <v>609</v>
      </c>
    </row>
    <row r="307" spans="2:9" ht="23.25">
      <c r="B307" s="111"/>
      <c r="C307" s="130" t="s">
        <v>608</v>
      </c>
      <c r="D307" s="130"/>
      <c r="E307" s="130"/>
      <c r="F307" s="130"/>
      <c r="G307" s="130"/>
      <c r="H307" s="131"/>
      <c r="I307" s="114"/>
    </row>
    <row r="308" spans="2:9" ht="23.25">
      <c r="B308" s="120"/>
      <c r="C308" s="113" t="s">
        <v>627</v>
      </c>
      <c r="D308" s="113"/>
      <c r="E308" s="113"/>
      <c r="F308" s="113"/>
      <c r="I308" s="133"/>
    </row>
    <row r="309" spans="2:9" ht="23.25">
      <c r="B309" s="225" t="s">
        <v>605</v>
      </c>
      <c r="C309" s="226" t="s">
        <v>649</v>
      </c>
      <c r="D309" s="113" t="s">
        <v>607</v>
      </c>
      <c r="E309" s="245" t="s">
        <v>651</v>
      </c>
      <c r="F309" s="113"/>
      <c r="H309" s="209" t="s">
        <v>19</v>
      </c>
      <c r="I309" s="126">
        <f>+I310</f>
        <v>400</v>
      </c>
    </row>
    <row r="310" spans="2:9" ht="23.25">
      <c r="B310" s="225" t="s">
        <v>605</v>
      </c>
      <c r="C310" s="226" t="s">
        <v>606</v>
      </c>
      <c r="D310" s="113" t="s">
        <v>607</v>
      </c>
      <c r="E310" s="227" t="str">
        <f>+E283</f>
        <v>23 ก.พ.60</v>
      </c>
      <c r="F310" s="113"/>
      <c r="G310" s="113"/>
      <c r="H310" s="209" t="s">
        <v>19</v>
      </c>
      <c r="I310" s="228">
        <f>+'7.ใบสำคัญรับเงินกก.'!J35</f>
        <v>400</v>
      </c>
    </row>
    <row r="311" spans="2:9" ht="23.25">
      <c r="B311" s="225" t="s">
        <v>605</v>
      </c>
      <c r="C311" s="226" t="s">
        <v>617</v>
      </c>
      <c r="D311" s="113" t="s">
        <v>607</v>
      </c>
      <c r="E311" s="227" t="str">
        <f>+E284</f>
        <v>27 ก.พ.60</v>
      </c>
      <c r="F311" s="113"/>
      <c r="G311" s="113"/>
      <c r="H311" s="209" t="s">
        <v>19</v>
      </c>
      <c r="I311" s="228">
        <f>+'7.ใบสำคัญรับเงินกก.'!K35</f>
        <v>400</v>
      </c>
    </row>
    <row r="312" spans="2:9" ht="23.25">
      <c r="B312" s="225" t="s">
        <v>605</v>
      </c>
      <c r="C312" s="226" t="s">
        <v>618</v>
      </c>
      <c r="D312" s="113" t="s">
        <v>607</v>
      </c>
      <c r="E312" s="227" t="str">
        <f>+E285</f>
        <v>28 เม.ย.60</v>
      </c>
      <c r="F312" s="113"/>
      <c r="G312" s="113"/>
      <c r="H312" s="209" t="s">
        <v>19</v>
      </c>
      <c r="I312" s="228">
        <f>+'7.ใบสำคัญรับเงินกก.'!L35</f>
        <v>400</v>
      </c>
    </row>
    <row r="313" spans="2:9" ht="23.25">
      <c r="B313" s="225" t="s">
        <v>605</v>
      </c>
      <c r="C313" s="226" t="s">
        <v>619</v>
      </c>
      <c r="D313" s="113" t="s">
        <v>607</v>
      </c>
      <c r="E313" s="227" t="str">
        <f>+E286</f>
        <v>20 มิ.ย.60</v>
      </c>
      <c r="F313" s="113"/>
      <c r="G313" s="113"/>
      <c r="H313" s="209" t="s">
        <v>19</v>
      </c>
      <c r="I313" s="228">
        <f>+'7.ใบสำคัญรับเงินกก.'!M35</f>
        <v>400</v>
      </c>
    </row>
    <row r="314" spans="2:9" ht="23.25">
      <c r="B314" s="243"/>
      <c r="C314" s="244"/>
      <c r="D314" s="44"/>
      <c r="E314" s="249" t="s">
        <v>119</v>
      </c>
      <c r="F314" s="546" t="s">
        <v>652</v>
      </c>
      <c r="G314" s="546"/>
      <c r="H314" s="547"/>
      <c r="I314" s="132">
        <f>SUM(I308:I313)</f>
        <v>2000</v>
      </c>
    </row>
    <row r="315" spans="2:9" ht="23.25">
      <c r="B315" s="112"/>
      <c r="C315" s="113"/>
      <c r="D315" s="113"/>
      <c r="E315" s="113"/>
      <c r="F315" s="532" t="s">
        <v>322</v>
      </c>
      <c r="G315" s="532"/>
      <c r="H315" s="532"/>
      <c r="I315" s="114"/>
    </row>
    <row r="316" spans="2:9" ht="23.25">
      <c r="B316" s="112"/>
      <c r="C316" s="29"/>
      <c r="D316" s="113"/>
      <c r="E316" s="113"/>
      <c r="F316" s="113"/>
      <c r="G316" s="113"/>
      <c r="H316" s="113"/>
      <c r="I316" s="114"/>
    </row>
    <row r="317" spans="2:9" ht="23.25">
      <c r="B317" s="39"/>
      <c r="D317" s="218" t="s">
        <v>616</v>
      </c>
      <c r="E317" s="29" t="s">
        <v>613</v>
      </c>
      <c r="F317" s="29"/>
      <c r="G317" s="229" t="s">
        <v>614</v>
      </c>
      <c r="H317" s="29"/>
      <c r="I317" s="38"/>
    </row>
    <row r="318" spans="2:9" ht="23.25">
      <c r="B318" s="39"/>
      <c r="D318" s="113"/>
      <c r="E318" s="113" t="str">
        <f>+D302</f>
        <v>นายพงศ์ศิริ เหมือนพงษ์</v>
      </c>
      <c r="F318" s="29"/>
      <c r="G318" s="113"/>
      <c r="H318" s="113"/>
      <c r="I318" s="38"/>
    </row>
    <row r="319" spans="2:9" ht="23.25">
      <c r="B319" s="112"/>
      <c r="C319" s="113"/>
      <c r="D319" s="29"/>
      <c r="E319" s="29"/>
      <c r="F319" s="29"/>
      <c r="G319" s="29"/>
      <c r="H319" s="29"/>
      <c r="I319" s="38"/>
    </row>
    <row r="320" spans="2:9" ht="23.25">
      <c r="B320" s="112"/>
      <c r="C320" s="113"/>
      <c r="D320" s="119"/>
      <c r="E320" s="119"/>
      <c r="F320" s="119"/>
      <c r="G320" s="119"/>
      <c r="H320" s="119"/>
      <c r="I320" s="38"/>
    </row>
    <row r="321" spans="2:9" ht="23.25">
      <c r="B321" s="112"/>
      <c r="C321" s="113"/>
      <c r="D321" s="218" t="s">
        <v>616</v>
      </c>
      <c r="E321" s="29" t="s">
        <v>613</v>
      </c>
      <c r="F321" s="29"/>
      <c r="G321" s="229" t="s">
        <v>120</v>
      </c>
      <c r="H321" s="29"/>
      <c r="I321" s="38"/>
    </row>
    <row r="322" spans="2:9" ht="23.25">
      <c r="B322" s="112"/>
      <c r="C322" s="113"/>
      <c r="D322" s="29"/>
      <c r="E322" s="14" t="s">
        <v>8</v>
      </c>
      <c r="F322" s="29"/>
      <c r="G322" s="29"/>
      <c r="H322" s="29"/>
      <c r="I322" s="127"/>
    </row>
    <row r="323" spans="2:9" ht="23.25">
      <c r="B323" s="112"/>
      <c r="C323" s="113"/>
      <c r="D323" s="213" t="s">
        <v>611</v>
      </c>
      <c r="E323" s="14" t="s">
        <v>612</v>
      </c>
      <c r="F323" s="29"/>
      <c r="G323" s="29"/>
      <c r="H323" s="29"/>
      <c r="I323" s="127"/>
    </row>
    <row r="324" spans="2:9" ht="23.25">
      <c r="B324" s="115"/>
      <c r="C324" s="116"/>
      <c r="D324" s="128" t="s">
        <v>1</v>
      </c>
      <c r="E324" s="40">
        <f>+F300</f>
        <v>21</v>
      </c>
      <c r="F324" s="55" t="s">
        <v>11</v>
      </c>
      <c r="G324" s="55"/>
      <c r="H324" s="55"/>
      <c r="I324" s="129"/>
    </row>
    <row r="325" spans="2:9" ht="23.25">
      <c r="B325" s="111"/>
      <c r="C325" s="255"/>
      <c r="D325" s="255"/>
      <c r="E325" s="220" t="s">
        <v>115</v>
      </c>
      <c r="F325" s="220"/>
      <c r="G325" s="35"/>
      <c r="H325" s="220"/>
      <c r="I325" s="256"/>
    </row>
    <row r="326" spans="2:9" ht="23.25">
      <c r="B326" s="112"/>
      <c r="C326" s="246"/>
      <c r="D326" s="246"/>
      <c r="E326" s="246" t="s">
        <v>116</v>
      </c>
      <c r="F326" s="246"/>
      <c r="G326" s="246"/>
      <c r="H326" s="246"/>
      <c r="I326" s="247"/>
    </row>
    <row r="327" spans="2:9" ht="23.25">
      <c r="B327" s="112"/>
      <c r="C327" s="113"/>
      <c r="D327" s="113"/>
      <c r="E327" s="52" t="s">
        <v>1</v>
      </c>
      <c r="F327" s="216">
        <f>+E324</f>
        <v>21</v>
      </c>
      <c r="G327" s="52" t="s">
        <v>11</v>
      </c>
      <c r="H327" s="52"/>
      <c r="I327" s="38"/>
    </row>
    <row r="328" spans="2:9" ht="23.25">
      <c r="B328" s="112"/>
      <c r="C328" s="113"/>
      <c r="D328" s="113"/>
      <c r="E328" s="113"/>
      <c r="F328" s="113"/>
      <c r="G328" s="113"/>
      <c r="H328" s="113"/>
      <c r="I328" s="114"/>
    </row>
    <row r="329" spans="2:9" ht="23.25">
      <c r="B329" s="112"/>
      <c r="C329" s="113" t="s">
        <v>314</v>
      </c>
      <c r="D329" s="113" t="str">
        <f>+'7.ใบสำคัญรับเงินกก.'!C36</f>
        <v>นายไพโรจน์  มาลากอง</v>
      </c>
      <c r="E329" s="113"/>
      <c r="F329" s="113"/>
      <c r="G329" s="113" t="s">
        <v>610</v>
      </c>
      <c r="H329" s="113"/>
      <c r="I329" s="38"/>
    </row>
    <row r="330" spans="2:9" ht="23.25">
      <c r="B330" s="112" t="s">
        <v>316</v>
      </c>
      <c r="C330" s="113" t="s">
        <v>326</v>
      </c>
      <c r="D330" s="29"/>
      <c r="E330" s="113"/>
      <c r="F330" s="113"/>
      <c r="G330" s="29"/>
      <c r="H330" s="113"/>
      <c r="I330" s="38"/>
    </row>
    <row r="331" spans="2:9" ht="23.25">
      <c r="B331" s="112" t="s">
        <v>615</v>
      </c>
      <c r="C331" s="113"/>
      <c r="D331" s="29"/>
      <c r="E331" s="113"/>
      <c r="F331" s="29"/>
      <c r="G331" s="113"/>
      <c r="H331" s="113"/>
      <c r="I331" s="38"/>
    </row>
    <row r="332" spans="2:9" ht="23.25">
      <c r="B332" s="39" t="s">
        <v>153</v>
      </c>
      <c r="C332" s="113" t="s">
        <v>154</v>
      </c>
      <c r="E332" s="113" t="s">
        <v>117</v>
      </c>
      <c r="F332" s="113"/>
      <c r="G332" s="113"/>
      <c r="H332" s="113"/>
      <c r="I332" s="114"/>
    </row>
    <row r="333" spans="2:9" ht="23.25">
      <c r="B333" s="524" t="s">
        <v>118</v>
      </c>
      <c r="C333" s="525"/>
      <c r="D333" s="525"/>
      <c r="E333" s="525"/>
      <c r="F333" s="525"/>
      <c r="G333" s="525"/>
      <c r="H333" s="526"/>
      <c r="I333" s="248" t="s">
        <v>609</v>
      </c>
    </row>
    <row r="334" spans="2:9" ht="23.25">
      <c r="B334" s="111"/>
      <c r="C334" s="130" t="s">
        <v>608</v>
      </c>
      <c r="D334" s="130"/>
      <c r="E334" s="130"/>
      <c r="F334" s="130"/>
      <c r="G334" s="130"/>
      <c r="H334" s="131"/>
      <c r="I334" s="114"/>
    </row>
    <row r="335" spans="2:9" ht="23.25">
      <c r="B335" s="120"/>
      <c r="C335" s="113" t="s">
        <v>627</v>
      </c>
      <c r="D335" s="113"/>
      <c r="E335" s="113"/>
      <c r="F335" s="113"/>
      <c r="I335" s="133"/>
    </row>
    <row r="336" spans="2:9" ht="23.25">
      <c r="B336" s="225" t="s">
        <v>605</v>
      </c>
      <c r="C336" s="226" t="s">
        <v>649</v>
      </c>
      <c r="D336" s="113" t="s">
        <v>607</v>
      </c>
      <c r="E336" s="245" t="s">
        <v>651</v>
      </c>
      <c r="F336" s="113"/>
      <c r="H336" s="209" t="s">
        <v>19</v>
      </c>
      <c r="I336" s="126">
        <f>+I337</f>
        <v>400</v>
      </c>
    </row>
    <row r="337" spans="2:9" ht="23.25">
      <c r="B337" s="225" t="s">
        <v>605</v>
      </c>
      <c r="C337" s="226" t="s">
        <v>606</v>
      </c>
      <c r="D337" s="113" t="s">
        <v>607</v>
      </c>
      <c r="E337" s="227" t="str">
        <f>+E310</f>
        <v>23 ก.พ.60</v>
      </c>
      <c r="F337" s="113"/>
      <c r="G337" s="113"/>
      <c r="H337" s="209" t="s">
        <v>19</v>
      </c>
      <c r="I337" s="228">
        <f>+'7.ใบสำคัญรับเงินกก.'!J36</f>
        <v>400</v>
      </c>
    </row>
    <row r="338" spans="2:9" ht="23.25">
      <c r="B338" s="225" t="s">
        <v>605</v>
      </c>
      <c r="C338" s="226" t="s">
        <v>617</v>
      </c>
      <c r="D338" s="113" t="s">
        <v>607</v>
      </c>
      <c r="E338" s="227" t="str">
        <f>+E311</f>
        <v>27 ก.พ.60</v>
      </c>
      <c r="F338" s="113"/>
      <c r="G338" s="113"/>
      <c r="H338" s="209" t="s">
        <v>19</v>
      </c>
      <c r="I338" s="228">
        <f>+'7.ใบสำคัญรับเงินกก.'!K36</f>
        <v>400</v>
      </c>
    </row>
    <row r="339" spans="2:9" ht="23.25">
      <c r="B339" s="225" t="s">
        <v>605</v>
      </c>
      <c r="C339" s="226" t="s">
        <v>618</v>
      </c>
      <c r="D339" s="113" t="s">
        <v>607</v>
      </c>
      <c r="E339" s="227" t="str">
        <f>+E312</f>
        <v>28 เม.ย.60</v>
      </c>
      <c r="F339" s="113"/>
      <c r="G339" s="113"/>
      <c r="H339" s="209" t="s">
        <v>19</v>
      </c>
      <c r="I339" s="228">
        <f>+'7.ใบสำคัญรับเงินกก.'!L36</f>
        <v>400</v>
      </c>
    </row>
    <row r="340" spans="2:9" ht="23.25">
      <c r="B340" s="225" t="s">
        <v>605</v>
      </c>
      <c r="C340" s="226" t="s">
        <v>619</v>
      </c>
      <c r="D340" s="113" t="s">
        <v>607</v>
      </c>
      <c r="E340" s="227" t="str">
        <f>+E313</f>
        <v>20 มิ.ย.60</v>
      </c>
      <c r="F340" s="113"/>
      <c r="G340" s="113"/>
      <c r="H340" s="209" t="s">
        <v>19</v>
      </c>
      <c r="I340" s="228">
        <f>+'7.ใบสำคัญรับเงินกก.'!M36</f>
        <v>400</v>
      </c>
    </row>
    <row r="341" spans="2:9" ht="23.25">
      <c r="B341" s="243"/>
      <c r="C341" s="244"/>
      <c r="D341" s="44"/>
      <c r="E341" s="249" t="s">
        <v>119</v>
      </c>
      <c r="F341" s="546" t="s">
        <v>652</v>
      </c>
      <c r="G341" s="546"/>
      <c r="H341" s="547"/>
      <c r="I341" s="132">
        <f>SUM(I335:I340)</f>
        <v>2000</v>
      </c>
    </row>
    <row r="342" spans="2:9" ht="23.25">
      <c r="B342" s="112"/>
      <c r="C342" s="113"/>
      <c r="D342" s="113"/>
      <c r="E342" s="113"/>
      <c r="F342" s="532" t="s">
        <v>322</v>
      </c>
      <c r="G342" s="532"/>
      <c r="H342" s="532"/>
      <c r="I342" s="114"/>
    </row>
    <row r="343" spans="2:9" ht="23.25">
      <c r="B343" s="112"/>
      <c r="C343" s="29"/>
      <c r="D343" s="113"/>
      <c r="E343" s="113"/>
      <c r="F343" s="113"/>
      <c r="G343" s="113"/>
      <c r="H343" s="113"/>
      <c r="I343" s="114"/>
    </row>
    <row r="344" spans="2:9" ht="23.25">
      <c r="B344" s="39"/>
      <c r="D344" s="218" t="s">
        <v>616</v>
      </c>
      <c r="E344" s="29" t="s">
        <v>613</v>
      </c>
      <c r="F344" s="29"/>
      <c r="G344" s="229" t="s">
        <v>614</v>
      </c>
      <c r="H344" s="29"/>
      <c r="I344" s="38"/>
    </row>
    <row r="345" spans="2:9" ht="23.25">
      <c r="B345" s="39"/>
      <c r="D345" s="113"/>
      <c r="E345" s="113" t="str">
        <f>+D329</f>
        <v>นายไพโรจน์  มาลากอง</v>
      </c>
      <c r="F345" s="29"/>
      <c r="G345" s="113"/>
      <c r="H345" s="113"/>
      <c r="I345" s="38"/>
    </row>
    <row r="346" spans="2:9" ht="23.25">
      <c r="B346" s="112"/>
      <c r="C346" s="113"/>
      <c r="D346" s="29"/>
      <c r="E346" s="29"/>
      <c r="F346" s="29"/>
      <c r="G346" s="29"/>
      <c r="H346" s="29"/>
      <c r="I346" s="38"/>
    </row>
    <row r="347" spans="2:9" ht="23.25">
      <c r="B347" s="112"/>
      <c r="C347" s="113"/>
      <c r="D347" s="119"/>
      <c r="E347" s="119"/>
      <c r="F347" s="119"/>
      <c r="G347" s="119"/>
      <c r="H347" s="119"/>
      <c r="I347" s="38"/>
    </row>
    <row r="348" spans="2:9" ht="23.25">
      <c r="B348" s="112"/>
      <c r="C348" s="113"/>
      <c r="D348" s="218" t="s">
        <v>616</v>
      </c>
      <c r="E348" s="29" t="s">
        <v>613</v>
      </c>
      <c r="F348" s="29"/>
      <c r="G348" s="229" t="s">
        <v>120</v>
      </c>
      <c r="H348" s="29"/>
      <c r="I348" s="38"/>
    </row>
    <row r="349" spans="2:9" ht="23.25">
      <c r="B349" s="112"/>
      <c r="C349" s="113"/>
      <c r="D349" s="29"/>
      <c r="E349" s="14" t="s">
        <v>8</v>
      </c>
      <c r="F349" s="29"/>
      <c r="G349" s="29"/>
      <c r="H349" s="29"/>
      <c r="I349" s="127"/>
    </row>
    <row r="350" spans="2:9" ht="23.25">
      <c r="B350" s="112"/>
      <c r="C350" s="113"/>
      <c r="D350" s="213" t="s">
        <v>611</v>
      </c>
      <c r="E350" s="14" t="s">
        <v>612</v>
      </c>
      <c r="F350" s="29"/>
      <c r="G350" s="29"/>
      <c r="H350" s="29"/>
      <c r="I350" s="127"/>
    </row>
    <row r="351" spans="2:9" ht="23.25">
      <c r="B351" s="115"/>
      <c r="C351" s="116"/>
      <c r="D351" s="128" t="s">
        <v>1</v>
      </c>
      <c r="E351" s="40">
        <f>+F327</f>
        <v>21</v>
      </c>
      <c r="F351" s="55" t="s">
        <v>11</v>
      </c>
      <c r="G351" s="55"/>
      <c r="H351" s="55"/>
      <c r="I351" s="129"/>
    </row>
    <row r="352" spans="2:9" ht="23.25">
      <c r="B352" s="111"/>
      <c r="C352" s="255"/>
      <c r="D352" s="255"/>
      <c r="E352" s="220" t="s">
        <v>115</v>
      </c>
      <c r="F352" s="220"/>
      <c r="G352" s="35"/>
      <c r="H352" s="220"/>
      <c r="I352" s="256"/>
    </row>
    <row r="353" spans="2:9" ht="23.25">
      <c r="B353" s="112"/>
      <c r="C353" s="246"/>
      <c r="D353" s="246"/>
      <c r="E353" s="246" t="s">
        <v>116</v>
      </c>
      <c r="F353" s="246"/>
      <c r="G353" s="246"/>
      <c r="H353" s="246"/>
      <c r="I353" s="247"/>
    </row>
    <row r="354" spans="2:9" ht="23.25">
      <c r="B354" s="112"/>
      <c r="C354" s="113"/>
      <c r="D354" s="113"/>
      <c r="E354" s="52" t="s">
        <v>1</v>
      </c>
      <c r="F354" s="216">
        <f>+E351</f>
        <v>21</v>
      </c>
      <c r="G354" s="52" t="s">
        <v>11</v>
      </c>
      <c r="H354" s="52"/>
      <c r="I354" s="38"/>
    </row>
    <row r="355" spans="2:9" ht="23.25">
      <c r="B355" s="112"/>
      <c r="C355" s="113"/>
      <c r="D355" s="113"/>
      <c r="E355" s="113"/>
      <c r="F355" s="113"/>
      <c r="G355" s="113"/>
      <c r="H355" s="113"/>
      <c r="I355" s="114"/>
    </row>
    <row r="356" spans="2:9" ht="23.25">
      <c r="B356" s="112"/>
      <c r="C356" s="113" t="s">
        <v>314</v>
      </c>
      <c r="D356" s="113" t="str">
        <f>+'7.ใบสำคัญรับเงินกก.'!C37</f>
        <v>นายเจริญชาติ  แก้งคำ</v>
      </c>
      <c r="E356" s="113"/>
      <c r="F356" s="113"/>
      <c r="G356" s="113" t="s">
        <v>620</v>
      </c>
      <c r="H356" s="113"/>
      <c r="I356" s="38"/>
    </row>
    <row r="357" spans="2:9" ht="23.25">
      <c r="B357" s="112" t="s">
        <v>621</v>
      </c>
      <c r="C357" s="113" t="s">
        <v>326</v>
      </c>
      <c r="D357" s="29"/>
      <c r="E357" s="113"/>
      <c r="F357" s="113"/>
      <c r="G357" s="29"/>
      <c r="H357" s="113"/>
      <c r="I357" s="38"/>
    </row>
    <row r="358" spans="2:9" ht="23.25">
      <c r="B358" s="112" t="s">
        <v>615</v>
      </c>
      <c r="C358" s="113"/>
      <c r="D358" s="29"/>
      <c r="E358" s="113"/>
      <c r="F358" s="29"/>
      <c r="G358" s="113"/>
      <c r="H358" s="113"/>
      <c r="I358" s="38"/>
    </row>
    <row r="359" spans="2:9" ht="23.25">
      <c r="B359" s="39" t="s">
        <v>153</v>
      </c>
      <c r="C359" s="113" t="s">
        <v>154</v>
      </c>
      <c r="E359" s="113" t="s">
        <v>117</v>
      </c>
      <c r="F359" s="113"/>
      <c r="G359" s="113"/>
      <c r="H359" s="113"/>
      <c r="I359" s="114"/>
    </row>
    <row r="360" spans="2:9" ht="23.25">
      <c r="B360" s="524" t="s">
        <v>118</v>
      </c>
      <c r="C360" s="525"/>
      <c r="D360" s="525"/>
      <c r="E360" s="525"/>
      <c r="F360" s="525"/>
      <c r="G360" s="525"/>
      <c r="H360" s="526"/>
      <c r="I360" s="248" t="s">
        <v>609</v>
      </c>
    </row>
    <row r="361" spans="2:9" ht="23.25">
      <c r="B361" s="111"/>
      <c r="C361" s="130" t="s">
        <v>608</v>
      </c>
      <c r="D361" s="130"/>
      <c r="E361" s="130"/>
      <c r="F361" s="130"/>
      <c r="G361" s="130"/>
      <c r="H361" s="131"/>
      <c r="I361" s="114"/>
    </row>
    <row r="362" spans="2:9" ht="23.25">
      <c r="B362" s="120"/>
      <c r="C362" s="113" t="s">
        <v>627</v>
      </c>
      <c r="D362" s="113"/>
      <c r="E362" s="113"/>
      <c r="F362" s="113"/>
      <c r="I362" s="133"/>
    </row>
    <row r="363" spans="2:9" ht="23.25">
      <c r="B363" s="225" t="s">
        <v>605</v>
      </c>
      <c r="C363" s="226" t="s">
        <v>649</v>
      </c>
      <c r="D363" s="113" t="s">
        <v>607</v>
      </c>
      <c r="E363" s="245" t="s">
        <v>651</v>
      </c>
      <c r="F363" s="113"/>
      <c r="H363" s="209" t="s">
        <v>19</v>
      </c>
      <c r="I363" s="126">
        <f>+I364</f>
        <v>400</v>
      </c>
    </row>
    <row r="364" spans="2:9" ht="23.25">
      <c r="B364" s="225" t="s">
        <v>605</v>
      </c>
      <c r="C364" s="226" t="s">
        <v>606</v>
      </c>
      <c r="D364" s="113" t="s">
        <v>607</v>
      </c>
      <c r="E364" s="227" t="str">
        <f>+E337</f>
        <v>23 ก.พ.60</v>
      </c>
      <c r="F364" s="113"/>
      <c r="G364" s="113"/>
      <c r="H364" s="209" t="s">
        <v>19</v>
      </c>
      <c r="I364" s="228">
        <f>+'7.ใบสำคัญรับเงินกก.'!J37</f>
        <v>400</v>
      </c>
    </row>
    <row r="365" spans="2:9" ht="23.25">
      <c r="B365" s="225" t="s">
        <v>605</v>
      </c>
      <c r="C365" s="226" t="s">
        <v>617</v>
      </c>
      <c r="D365" s="113" t="s">
        <v>607</v>
      </c>
      <c r="E365" s="227" t="str">
        <f>+E338</f>
        <v>27 ก.พ.60</v>
      </c>
      <c r="F365" s="113"/>
      <c r="G365" s="113"/>
      <c r="H365" s="209" t="s">
        <v>19</v>
      </c>
      <c r="I365" s="228">
        <f>+'7.ใบสำคัญรับเงินกก.'!K37</f>
        <v>400</v>
      </c>
    </row>
    <row r="366" spans="2:9" ht="23.25">
      <c r="B366" s="225" t="s">
        <v>605</v>
      </c>
      <c r="C366" s="226" t="s">
        <v>618</v>
      </c>
      <c r="D366" s="113" t="s">
        <v>607</v>
      </c>
      <c r="E366" s="227" t="str">
        <f>+E339</f>
        <v>28 เม.ย.60</v>
      </c>
      <c r="F366" s="113"/>
      <c r="G366" s="113"/>
      <c r="H366" s="209" t="s">
        <v>19</v>
      </c>
      <c r="I366" s="228">
        <f>+'7.ใบสำคัญรับเงินกก.'!L37</f>
        <v>400</v>
      </c>
    </row>
    <row r="367" spans="2:9" ht="23.25">
      <c r="B367" s="225" t="s">
        <v>605</v>
      </c>
      <c r="C367" s="226" t="s">
        <v>619</v>
      </c>
      <c r="D367" s="113" t="s">
        <v>607</v>
      </c>
      <c r="E367" s="227" t="str">
        <f>+E340</f>
        <v>20 มิ.ย.60</v>
      </c>
      <c r="F367" s="113"/>
      <c r="G367" s="113"/>
      <c r="H367" s="209" t="s">
        <v>19</v>
      </c>
      <c r="I367" s="228">
        <f>+'7.ใบสำคัญรับเงินกก.'!M37</f>
        <v>400</v>
      </c>
    </row>
    <row r="368" spans="2:9" ht="23.25">
      <c r="B368" s="243"/>
      <c r="C368" s="244"/>
      <c r="D368" s="44"/>
      <c r="E368" s="249" t="s">
        <v>119</v>
      </c>
      <c r="F368" s="546" t="s">
        <v>652</v>
      </c>
      <c r="G368" s="546"/>
      <c r="H368" s="547"/>
      <c r="I368" s="132">
        <f>SUM(I362:I367)</f>
        <v>2000</v>
      </c>
    </row>
    <row r="369" spans="2:9" ht="23.25">
      <c r="B369" s="112"/>
      <c r="C369" s="113"/>
      <c r="D369" s="113"/>
      <c r="E369" s="113"/>
      <c r="F369" s="532" t="s">
        <v>322</v>
      </c>
      <c r="G369" s="532"/>
      <c r="H369" s="532"/>
      <c r="I369" s="114"/>
    </row>
    <row r="370" spans="2:9" ht="14.25" customHeight="1">
      <c r="B370" s="112"/>
      <c r="C370" s="29"/>
      <c r="D370" s="113"/>
      <c r="E370" s="113"/>
      <c r="F370" s="113"/>
      <c r="G370" s="113"/>
      <c r="H370" s="113"/>
      <c r="I370" s="114"/>
    </row>
    <row r="371" spans="2:9" ht="23.25">
      <c r="B371" s="39"/>
      <c r="D371" s="218" t="s">
        <v>616</v>
      </c>
      <c r="E371" s="29" t="s">
        <v>613</v>
      </c>
      <c r="F371" s="29"/>
      <c r="G371" s="229" t="s">
        <v>614</v>
      </c>
      <c r="H371" s="29"/>
      <c r="I371" s="38"/>
    </row>
    <row r="372" spans="2:9" ht="23.25">
      <c r="B372" s="39"/>
      <c r="D372" s="113"/>
      <c r="E372" s="113" t="str">
        <f>+D356</f>
        <v>นายเจริญชาติ  แก้งคำ</v>
      </c>
      <c r="F372" s="29"/>
      <c r="G372" s="113"/>
      <c r="H372" s="113"/>
      <c r="I372" s="38"/>
    </row>
    <row r="373" spans="2:9" ht="23.25">
      <c r="B373" s="112"/>
      <c r="C373" s="113"/>
      <c r="D373" s="29"/>
      <c r="E373" s="29"/>
      <c r="F373" s="29"/>
      <c r="G373" s="29"/>
      <c r="H373" s="29"/>
      <c r="I373" s="38"/>
    </row>
    <row r="374" spans="2:9" ht="23.25">
      <c r="B374" s="112"/>
      <c r="C374" s="113"/>
      <c r="D374" s="119"/>
      <c r="E374" s="119"/>
      <c r="F374" s="119"/>
      <c r="G374" s="119"/>
      <c r="H374" s="119"/>
      <c r="I374" s="38"/>
    </row>
    <row r="375" spans="2:9" ht="22.5" customHeight="1">
      <c r="B375" s="112"/>
      <c r="C375" s="113"/>
      <c r="D375" s="218" t="s">
        <v>616</v>
      </c>
      <c r="E375" s="29" t="s">
        <v>613</v>
      </c>
      <c r="F375" s="29"/>
      <c r="G375" s="229" t="s">
        <v>120</v>
      </c>
      <c r="H375" s="29"/>
      <c r="I375" s="38"/>
    </row>
    <row r="376" spans="2:9" ht="22.5" customHeight="1">
      <c r="B376" s="112"/>
      <c r="C376" s="113"/>
      <c r="D376" s="29"/>
      <c r="E376" s="14" t="s">
        <v>8</v>
      </c>
      <c r="F376" s="29"/>
      <c r="G376" s="29"/>
      <c r="H376" s="29"/>
      <c r="I376" s="127"/>
    </row>
    <row r="377" spans="2:9" ht="22.5" customHeight="1">
      <c r="B377" s="112"/>
      <c r="C377" s="113"/>
      <c r="D377" s="213" t="s">
        <v>611</v>
      </c>
      <c r="E377" s="14" t="s">
        <v>612</v>
      </c>
      <c r="F377" s="29"/>
      <c r="G377" s="29"/>
      <c r="H377" s="29"/>
      <c r="I377" s="127"/>
    </row>
    <row r="378" spans="2:9" ht="22.5" customHeight="1">
      <c r="B378" s="115"/>
      <c r="C378" s="116"/>
      <c r="D378" s="128" t="s">
        <v>1</v>
      </c>
      <c r="E378" s="40">
        <f>+F354</f>
        <v>21</v>
      </c>
      <c r="F378" s="55" t="s">
        <v>11</v>
      </c>
      <c r="G378" s="55"/>
      <c r="H378" s="55"/>
      <c r="I378" s="129"/>
    </row>
    <row r="379" spans="2:9" ht="22.5" customHeight="1">
      <c r="B379" s="112"/>
      <c r="C379" s="113"/>
      <c r="D379" s="230"/>
      <c r="E379" s="216"/>
      <c r="F379" s="52"/>
      <c r="G379" s="52"/>
      <c r="H379" s="52"/>
      <c r="I379" s="127"/>
    </row>
    <row r="380" spans="2:9" ht="23.25">
      <c r="B380" s="111"/>
      <c r="C380" s="255"/>
      <c r="D380" s="255"/>
      <c r="E380" s="220" t="s">
        <v>115</v>
      </c>
      <c r="F380" s="220"/>
      <c r="G380" s="35"/>
      <c r="H380" s="220"/>
      <c r="I380" s="256"/>
    </row>
    <row r="381" spans="2:9" ht="23.25">
      <c r="B381" s="112"/>
      <c r="C381" s="246"/>
      <c r="D381" s="246"/>
      <c r="E381" s="246" t="s">
        <v>116</v>
      </c>
      <c r="F381" s="246"/>
      <c r="G381" s="246"/>
      <c r="H381" s="246"/>
      <c r="I381" s="247"/>
    </row>
    <row r="382" spans="2:9" ht="23.25">
      <c r="B382" s="112"/>
      <c r="C382" s="113"/>
      <c r="D382" s="113"/>
      <c r="E382" s="52" t="s">
        <v>1</v>
      </c>
      <c r="F382" s="216">
        <f>+E378</f>
        <v>21</v>
      </c>
      <c r="G382" s="52" t="s">
        <v>11</v>
      </c>
      <c r="H382" s="52"/>
      <c r="I382" s="38"/>
    </row>
    <row r="383" spans="2:9" ht="23.25">
      <c r="B383" s="112"/>
      <c r="C383" s="113"/>
      <c r="D383" s="113"/>
      <c r="E383" s="113"/>
      <c r="F383" s="113"/>
      <c r="G383" s="113"/>
      <c r="H383" s="113"/>
      <c r="I383" s="114"/>
    </row>
    <row r="384" spans="2:9" ht="23.25">
      <c r="B384" s="112"/>
      <c r="C384" s="113" t="s">
        <v>314</v>
      </c>
      <c r="D384" s="113" t="str">
        <f>+'7.ใบสำคัญรับเงินกก.'!C38</f>
        <v>นายวีรพล  ภิญโญยาง</v>
      </c>
      <c r="E384" s="113"/>
      <c r="F384" s="113"/>
      <c r="G384" s="113" t="s">
        <v>610</v>
      </c>
      <c r="H384" s="113"/>
      <c r="I384" s="38"/>
    </row>
    <row r="385" spans="2:9" ht="23.25">
      <c r="B385" s="112" t="s">
        <v>622</v>
      </c>
      <c r="C385" s="113" t="s">
        <v>326</v>
      </c>
      <c r="D385" s="29"/>
      <c r="E385" s="113"/>
      <c r="F385" s="113"/>
      <c r="G385" s="29"/>
      <c r="H385" s="113"/>
      <c r="I385" s="38"/>
    </row>
    <row r="386" spans="2:9" ht="23.25">
      <c r="B386" s="112" t="s">
        <v>615</v>
      </c>
      <c r="C386" s="113"/>
      <c r="D386" s="29"/>
      <c r="E386" s="113"/>
      <c r="F386" s="29"/>
      <c r="G386" s="113"/>
      <c r="H386" s="113"/>
      <c r="I386" s="38"/>
    </row>
    <row r="387" spans="2:9" ht="23.25">
      <c r="B387" s="39" t="s">
        <v>153</v>
      </c>
      <c r="C387" s="113" t="s">
        <v>154</v>
      </c>
      <c r="E387" s="113" t="s">
        <v>117</v>
      </c>
      <c r="F387" s="113"/>
      <c r="G387" s="113"/>
      <c r="H387" s="113"/>
      <c r="I387" s="114"/>
    </row>
    <row r="388" spans="2:9" ht="23.25">
      <c r="B388" s="524" t="s">
        <v>118</v>
      </c>
      <c r="C388" s="525"/>
      <c r="D388" s="525"/>
      <c r="E388" s="525"/>
      <c r="F388" s="525"/>
      <c r="G388" s="525"/>
      <c r="H388" s="526"/>
      <c r="I388" s="248" t="s">
        <v>609</v>
      </c>
    </row>
    <row r="389" spans="2:9" ht="23.25">
      <c r="B389" s="111"/>
      <c r="C389" s="130" t="s">
        <v>628</v>
      </c>
      <c r="D389" s="130"/>
      <c r="E389" s="130"/>
      <c r="F389" s="130"/>
      <c r="G389" s="130"/>
      <c r="H389" s="131"/>
      <c r="I389" s="114"/>
    </row>
    <row r="390" spans="2:9" ht="23.25">
      <c r="B390" s="120"/>
      <c r="C390" s="113" t="s">
        <v>627</v>
      </c>
      <c r="D390" s="113"/>
      <c r="E390" s="113"/>
      <c r="F390" s="113"/>
      <c r="I390" s="133"/>
    </row>
    <row r="391" spans="2:9" ht="23.25">
      <c r="B391" s="225" t="s">
        <v>605</v>
      </c>
      <c r="C391" s="226" t="s">
        <v>649</v>
      </c>
      <c r="D391" s="113" t="s">
        <v>607</v>
      </c>
      <c r="E391" s="245" t="s">
        <v>651</v>
      </c>
      <c r="F391" s="113"/>
      <c r="H391" s="209" t="s">
        <v>19</v>
      </c>
      <c r="I391" s="126">
        <f>+I392</f>
        <v>200</v>
      </c>
    </row>
    <row r="392" spans="2:9" ht="23.25">
      <c r="B392" s="225" t="s">
        <v>605</v>
      </c>
      <c r="C392" s="226" t="s">
        <v>606</v>
      </c>
      <c r="D392" s="113" t="s">
        <v>607</v>
      </c>
      <c r="E392" s="227" t="str">
        <f>+E364</f>
        <v>23 ก.พ.60</v>
      </c>
      <c r="F392" s="113"/>
      <c r="G392" s="113"/>
      <c r="H392" s="209" t="s">
        <v>19</v>
      </c>
      <c r="I392" s="228">
        <f>+'7.ใบสำคัญรับเงินกก.'!J38</f>
        <v>200</v>
      </c>
    </row>
    <row r="393" spans="2:9" ht="23.25">
      <c r="B393" s="225" t="s">
        <v>605</v>
      </c>
      <c r="C393" s="226" t="s">
        <v>617</v>
      </c>
      <c r="D393" s="113" t="s">
        <v>607</v>
      </c>
      <c r="E393" s="227" t="str">
        <f>+E365</f>
        <v>27 ก.พ.60</v>
      </c>
      <c r="F393" s="113"/>
      <c r="G393" s="113"/>
      <c r="H393" s="209" t="s">
        <v>19</v>
      </c>
      <c r="I393" s="228">
        <f>+'7.ใบสำคัญรับเงินกก.'!K38</f>
        <v>200</v>
      </c>
    </row>
    <row r="394" spans="2:9" ht="23.25">
      <c r="B394" s="225" t="s">
        <v>605</v>
      </c>
      <c r="C394" s="226" t="s">
        <v>618</v>
      </c>
      <c r="D394" s="113" t="s">
        <v>607</v>
      </c>
      <c r="E394" s="227" t="str">
        <f>+E366</f>
        <v>28 เม.ย.60</v>
      </c>
      <c r="F394" s="113"/>
      <c r="G394" s="113"/>
      <c r="H394" s="209" t="s">
        <v>19</v>
      </c>
      <c r="I394" s="228">
        <f>+'7.ใบสำคัญรับเงินกก.'!L38</f>
        <v>200</v>
      </c>
    </row>
    <row r="395" spans="2:9" ht="23.25">
      <c r="B395" s="225" t="s">
        <v>605</v>
      </c>
      <c r="C395" s="226" t="s">
        <v>619</v>
      </c>
      <c r="D395" s="113" t="s">
        <v>607</v>
      </c>
      <c r="E395" s="227" t="str">
        <f>+E367</f>
        <v>20 มิ.ย.60</v>
      </c>
      <c r="F395" s="113"/>
      <c r="G395" s="113"/>
      <c r="H395" s="209" t="s">
        <v>19</v>
      </c>
      <c r="I395" s="228">
        <f>+'7.ใบสำคัญรับเงินกก.'!M38</f>
        <v>200</v>
      </c>
    </row>
    <row r="396" spans="2:9" ht="23.25">
      <c r="B396" s="243"/>
      <c r="C396" s="244"/>
      <c r="D396" s="44"/>
      <c r="E396" s="249" t="s">
        <v>119</v>
      </c>
      <c r="F396" s="545" t="s">
        <v>653</v>
      </c>
      <c r="G396" s="546"/>
      <c r="H396" s="547"/>
      <c r="I396" s="132">
        <f>SUM(I390:I395)</f>
        <v>1000</v>
      </c>
    </row>
    <row r="397" spans="2:9" ht="23.25">
      <c r="B397" s="112"/>
      <c r="C397" s="113"/>
      <c r="D397" s="113"/>
      <c r="E397" s="113"/>
      <c r="F397" s="532" t="s">
        <v>322</v>
      </c>
      <c r="G397" s="532"/>
      <c r="H397" s="532"/>
      <c r="I397" s="114"/>
    </row>
    <row r="398" spans="2:9" ht="23.25">
      <c r="B398" s="112"/>
      <c r="C398" s="29"/>
      <c r="D398" s="113"/>
      <c r="E398" s="113"/>
      <c r="F398" s="113"/>
      <c r="G398" s="113"/>
      <c r="H398" s="113"/>
      <c r="I398" s="114"/>
    </row>
    <row r="399" spans="2:9" ht="23.25" customHeight="1">
      <c r="B399" s="39"/>
      <c r="D399" s="218" t="s">
        <v>616</v>
      </c>
      <c r="E399" s="29" t="s">
        <v>613</v>
      </c>
      <c r="F399" s="29"/>
      <c r="G399" s="229" t="s">
        <v>614</v>
      </c>
      <c r="H399" s="29"/>
      <c r="I399" s="38"/>
    </row>
    <row r="400" spans="2:9" ht="23.25">
      <c r="B400" s="39"/>
      <c r="D400" s="113"/>
      <c r="E400" s="113" t="str">
        <f>+D384</f>
        <v>นายวีรพล  ภิญโญยาง</v>
      </c>
      <c r="F400" s="29"/>
      <c r="G400" s="113"/>
      <c r="H400" s="113"/>
      <c r="I400" s="38"/>
    </row>
    <row r="401" spans="2:9" ht="23.25">
      <c r="B401" s="112"/>
      <c r="C401" s="113"/>
      <c r="D401" s="29"/>
      <c r="E401" s="29"/>
      <c r="F401" s="29"/>
      <c r="G401" s="29"/>
      <c r="H401" s="29"/>
      <c r="I401" s="38"/>
    </row>
    <row r="402" spans="2:9" ht="23.25">
      <c r="B402" s="112"/>
      <c r="C402" s="113"/>
      <c r="D402" s="119"/>
      <c r="E402" s="119"/>
      <c r="F402" s="119"/>
      <c r="G402" s="119"/>
      <c r="H402" s="119"/>
      <c r="I402" s="38"/>
    </row>
    <row r="403" spans="2:9" ht="23.25">
      <c r="B403" s="112"/>
      <c r="C403" s="113"/>
      <c r="D403" s="218" t="s">
        <v>616</v>
      </c>
      <c r="E403" s="29" t="s">
        <v>613</v>
      </c>
      <c r="F403" s="29"/>
      <c r="G403" s="229" t="s">
        <v>120</v>
      </c>
      <c r="H403" s="29"/>
      <c r="I403" s="38"/>
    </row>
    <row r="404" spans="2:9" ht="23.25">
      <c r="B404" s="112"/>
      <c r="C404" s="113"/>
      <c r="D404" s="29"/>
      <c r="E404" s="14" t="s">
        <v>8</v>
      </c>
      <c r="F404" s="29"/>
      <c r="G404" s="29"/>
      <c r="H404" s="29"/>
      <c r="I404" s="127"/>
    </row>
    <row r="405" spans="2:9" ht="23.25">
      <c r="B405" s="112"/>
      <c r="C405" s="113"/>
      <c r="D405" s="213" t="s">
        <v>611</v>
      </c>
      <c r="E405" s="14" t="s">
        <v>612</v>
      </c>
      <c r="F405" s="29"/>
      <c r="G405" s="29"/>
      <c r="H405" s="29"/>
      <c r="I405" s="127"/>
    </row>
    <row r="406" spans="2:9" ht="23.25">
      <c r="B406" s="115"/>
      <c r="C406" s="116"/>
      <c r="D406" s="128" t="s">
        <v>1</v>
      </c>
      <c r="E406" s="40">
        <f>+F382</f>
        <v>21</v>
      </c>
      <c r="F406" s="55" t="s">
        <v>11</v>
      </c>
      <c r="G406" s="55"/>
      <c r="H406" s="55"/>
      <c r="I406" s="129"/>
    </row>
    <row r="407" spans="2:9" ht="23.25" customHeight="1">
      <c r="B407" s="111"/>
      <c r="C407" s="255"/>
      <c r="D407" s="255"/>
      <c r="E407" s="220" t="s">
        <v>115</v>
      </c>
      <c r="F407" s="220"/>
      <c r="G407" s="35"/>
      <c r="H407" s="220"/>
      <c r="I407" s="256"/>
    </row>
    <row r="408" spans="2:9" ht="23.25" customHeight="1">
      <c r="B408" s="112"/>
      <c r="C408" s="246"/>
      <c r="D408" s="246"/>
      <c r="E408" s="246" t="s">
        <v>116</v>
      </c>
      <c r="F408" s="246"/>
      <c r="G408" s="246"/>
      <c r="H408" s="246"/>
      <c r="I408" s="247"/>
    </row>
    <row r="409" spans="2:9" ht="23.25" customHeight="1">
      <c r="B409" s="112"/>
      <c r="C409" s="113"/>
      <c r="D409" s="113"/>
      <c r="E409" s="52" t="s">
        <v>1</v>
      </c>
      <c r="F409" s="216">
        <f>+E406</f>
        <v>21</v>
      </c>
      <c r="G409" s="52" t="s">
        <v>11</v>
      </c>
      <c r="H409" s="52"/>
      <c r="I409" s="38"/>
    </row>
    <row r="410" spans="2:9" ht="23.25" customHeight="1">
      <c r="B410" s="112"/>
      <c r="C410" s="113"/>
      <c r="D410" s="113"/>
      <c r="E410" s="113"/>
      <c r="F410" s="113"/>
      <c r="G410" s="113"/>
      <c r="H410" s="113"/>
      <c r="I410" s="114"/>
    </row>
    <row r="411" spans="2:9" ht="23.25" customHeight="1">
      <c r="B411" s="112"/>
      <c r="C411" s="113" t="s">
        <v>314</v>
      </c>
      <c r="D411" s="113" t="str">
        <f>+'7.ใบสำคัญรับเงินกก.'!C39</f>
        <v>นางสาวจุฬาลักษณ์  เสิกภูเขียว</v>
      </c>
      <c r="E411" s="113"/>
      <c r="F411" s="113"/>
      <c r="G411" s="113" t="s">
        <v>610</v>
      </c>
      <c r="H411" s="113"/>
      <c r="I411" s="38"/>
    </row>
    <row r="412" spans="2:9" ht="23.25" customHeight="1">
      <c r="B412" s="112" t="s">
        <v>316</v>
      </c>
      <c r="C412" s="113" t="s">
        <v>326</v>
      </c>
      <c r="D412" s="29"/>
      <c r="E412" s="113"/>
      <c r="F412" s="113"/>
      <c r="G412" s="29"/>
      <c r="H412" s="113"/>
      <c r="I412" s="38"/>
    </row>
    <row r="413" spans="2:9" ht="23.25" customHeight="1">
      <c r="B413" s="112" t="s">
        <v>615</v>
      </c>
      <c r="C413" s="113"/>
      <c r="D413" s="29"/>
      <c r="E413" s="113"/>
      <c r="F413" s="29"/>
      <c r="G413" s="113"/>
      <c r="H413" s="113"/>
      <c r="I413" s="38"/>
    </row>
    <row r="414" spans="2:9" ht="23.25" customHeight="1">
      <c r="B414" s="39" t="s">
        <v>153</v>
      </c>
      <c r="C414" s="113" t="s">
        <v>154</v>
      </c>
      <c r="E414" s="113" t="s">
        <v>117</v>
      </c>
      <c r="F414" s="113"/>
      <c r="G414" s="113"/>
      <c r="H414" s="113"/>
      <c r="I414" s="114"/>
    </row>
    <row r="415" spans="2:9" ht="23.25" customHeight="1">
      <c r="B415" s="524" t="s">
        <v>118</v>
      </c>
      <c r="C415" s="525"/>
      <c r="D415" s="525"/>
      <c r="E415" s="525"/>
      <c r="F415" s="525"/>
      <c r="G415" s="525"/>
      <c r="H415" s="526"/>
      <c r="I415" s="248" t="s">
        <v>609</v>
      </c>
    </row>
    <row r="416" spans="2:9" ht="23.25" customHeight="1">
      <c r="B416" s="111"/>
      <c r="C416" s="130" t="s">
        <v>628</v>
      </c>
      <c r="D416" s="130"/>
      <c r="E416" s="130"/>
      <c r="F416" s="130"/>
      <c r="G416" s="130"/>
      <c r="H416" s="131"/>
      <c r="I416" s="114"/>
    </row>
    <row r="417" spans="2:9" ht="23.25" customHeight="1">
      <c r="B417" s="120"/>
      <c r="C417" s="113" t="s">
        <v>627</v>
      </c>
      <c r="D417" s="113"/>
      <c r="E417" s="113"/>
      <c r="F417" s="113"/>
      <c r="I417" s="133"/>
    </row>
    <row r="418" spans="2:9" ht="23.25" customHeight="1">
      <c r="B418" s="225" t="s">
        <v>605</v>
      </c>
      <c r="C418" s="226" t="s">
        <v>649</v>
      </c>
      <c r="D418" s="113" t="s">
        <v>607</v>
      </c>
      <c r="E418" s="245" t="s">
        <v>651</v>
      </c>
      <c r="F418" s="113"/>
      <c r="H418" s="209" t="s">
        <v>19</v>
      </c>
      <c r="I418" s="126">
        <f>+I419</f>
        <v>200</v>
      </c>
    </row>
    <row r="419" spans="2:9" ht="23.25" customHeight="1">
      <c r="B419" s="225" t="s">
        <v>605</v>
      </c>
      <c r="C419" s="226" t="s">
        <v>606</v>
      </c>
      <c r="D419" s="113" t="s">
        <v>607</v>
      </c>
      <c r="E419" s="227" t="str">
        <f>+E392</f>
        <v>23 ก.พ.60</v>
      </c>
      <c r="F419" s="113"/>
      <c r="G419" s="113"/>
      <c r="H419" s="209" t="s">
        <v>19</v>
      </c>
      <c r="I419" s="228">
        <f>+'7.ใบสำคัญรับเงินกก.'!J39</f>
        <v>200</v>
      </c>
    </row>
    <row r="420" spans="2:9" ht="23.25" customHeight="1">
      <c r="B420" s="225" t="s">
        <v>605</v>
      </c>
      <c r="C420" s="226" t="s">
        <v>617</v>
      </c>
      <c r="D420" s="113" t="s">
        <v>607</v>
      </c>
      <c r="E420" s="227" t="str">
        <f>+E393</f>
        <v>27 ก.พ.60</v>
      </c>
      <c r="F420" s="113"/>
      <c r="G420" s="113"/>
      <c r="H420" s="209" t="s">
        <v>19</v>
      </c>
      <c r="I420" s="228">
        <f>+'7.ใบสำคัญรับเงินกก.'!K39</f>
        <v>200</v>
      </c>
    </row>
    <row r="421" spans="2:9" ht="23.25" customHeight="1">
      <c r="B421" s="225" t="s">
        <v>605</v>
      </c>
      <c r="C421" s="226" t="s">
        <v>618</v>
      </c>
      <c r="D421" s="113" t="s">
        <v>607</v>
      </c>
      <c r="E421" s="227" t="str">
        <f>+E394</f>
        <v>28 เม.ย.60</v>
      </c>
      <c r="F421" s="113"/>
      <c r="G421" s="113"/>
      <c r="H421" s="209" t="s">
        <v>19</v>
      </c>
      <c r="I421" s="228">
        <f>+'7.ใบสำคัญรับเงินกก.'!L39</f>
        <v>200</v>
      </c>
    </row>
    <row r="422" spans="2:9" ht="23.25" customHeight="1">
      <c r="B422" s="225" t="s">
        <v>605</v>
      </c>
      <c r="C422" s="226" t="s">
        <v>619</v>
      </c>
      <c r="D422" s="113" t="s">
        <v>607</v>
      </c>
      <c r="E422" s="227" t="str">
        <f>+E395</f>
        <v>20 มิ.ย.60</v>
      </c>
      <c r="F422" s="113"/>
      <c r="G422" s="113"/>
      <c r="H422" s="209" t="s">
        <v>19</v>
      </c>
      <c r="I422" s="228">
        <f>+'7.ใบสำคัญรับเงินกก.'!M65</f>
        <v>0</v>
      </c>
    </row>
    <row r="423" spans="2:9" ht="23.25" customHeight="1">
      <c r="B423" s="243"/>
      <c r="C423" s="244"/>
      <c r="D423" s="44"/>
      <c r="E423" s="249" t="s">
        <v>119</v>
      </c>
      <c r="F423" s="545" t="s">
        <v>654</v>
      </c>
      <c r="G423" s="546"/>
      <c r="H423" s="547"/>
      <c r="I423" s="132">
        <f>SUM(I417:I422)</f>
        <v>800</v>
      </c>
    </row>
    <row r="424" spans="2:9" ht="23.25" customHeight="1">
      <c r="B424" s="112"/>
      <c r="C424" s="113"/>
      <c r="D424" s="113"/>
      <c r="E424" s="113"/>
      <c r="F424" s="532" t="s">
        <v>322</v>
      </c>
      <c r="G424" s="532"/>
      <c r="H424" s="532"/>
      <c r="I424" s="114"/>
    </row>
    <row r="425" spans="2:9" ht="23.25" customHeight="1">
      <c r="B425" s="112"/>
      <c r="C425" s="29"/>
      <c r="D425" s="113"/>
      <c r="E425" s="113"/>
      <c r="F425" s="113"/>
      <c r="G425" s="113"/>
      <c r="H425" s="113"/>
      <c r="I425" s="114"/>
    </row>
    <row r="426" spans="2:9" ht="23.25" customHeight="1">
      <c r="B426" s="39"/>
      <c r="D426" s="218" t="s">
        <v>616</v>
      </c>
      <c r="E426" s="29" t="s">
        <v>613</v>
      </c>
      <c r="F426" s="29"/>
      <c r="G426" s="229" t="s">
        <v>614</v>
      </c>
      <c r="H426" s="29"/>
      <c r="I426" s="38"/>
    </row>
    <row r="427" spans="2:9" ht="23.25" customHeight="1">
      <c r="B427" s="39"/>
      <c r="D427" s="113"/>
      <c r="E427" s="113" t="str">
        <f>+D411</f>
        <v>นางสาวจุฬาลักษณ์  เสิกภูเขียว</v>
      </c>
      <c r="F427" s="29"/>
      <c r="G427" s="113"/>
      <c r="H427" s="113"/>
      <c r="I427" s="38"/>
    </row>
    <row r="428" spans="2:9" ht="23.25" customHeight="1">
      <c r="B428" s="112"/>
      <c r="C428" s="113"/>
      <c r="D428" s="29"/>
      <c r="E428" s="29"/>
      <c r="F428" s="29"/>
      <c r="G428" s="29"/>
      <c r="H428" s="29"/>
      <c r="I428" s="38"/>
    </row>
    <row r="429" spans="2:9" ht="23.25" customHeight="1">
      <c r="B429" s="112"/>
      <c r="C429" s="113"/>
      <c r="D429" s="119"/>
      <c r="E429" s="119"/>
      <c r="F429" s="119"/>
      <c r="G429" s="119"/>
      <c r="H429" s="119"/>
      <c r="I429" s="38"/>
    </row>
    <row r="430" spans="2:9" ht="23.25" customHeight="1">
      <c r="B430" s="112"/>
      <c r="C430" s="113"/>
      <c r="D430" s="218" t="s">
        <v>616</v>
      </c>
      <c r="E430" s="29" t="s">
        <v>613</v>
      </c>
      <c r="F430" s="29"/>
      <c r="G430" s="229" t="s">
        <v>120</v>
      </c>
      <c r="H430" s="29"/>
      <c r="I430" s="38"/>
    </row>
    <row r="431" spans="2:9" ht="23.25" customHeight="1">
      <c r="B431" s="112"/>
      <c r="C431" s="113"/>
      <c r="D431" s="29"/>
      <c r="E431" s="14" t="s">
        <v>8</v>
      </c>
      <c r="F431" s="29"/>
      <c r="G431" s="29"/>
      <c r="H431" s="29"/>
      <c r="I431" s="127"/>
    </row>
    <row r="432" spans="2:9" ht="23.25" customHeight="1">
      <c r="B432" s="112"/>
      <c r="C432" s="113"/>
      <c r="D432" s="213" t="s">
        <v>611</v>
      </c>
      <c r="E432" s="14" t="s">
        <v>612</v>
      </c>
      <c r="F432" s="29"/>
      <c r="G432" s="29"/>
      <c r="H432" s="29"/>
      <c r="I432" s="127"/>
    </row>
    <row r="433" spans="2:9" ht="23.25" customHeight="1">
      <c r="B433" s="115"/>
      <c r="C433" s="116"/>
      <c r="D433" s="128" t="s">
        <v>1</v>
      </c>
      <c r="E433" s="40">
        <f>+F409</f>
        <v>21</v>
      </c>
      <c r="F433" s="55" t="s">
        <v>11</v>
      </c>
      <c r="G433" s="55"/>
      <c r="H433" s="55"/>
      <c r="I433" s="129"/>
    </row>
    <row r="434" spans="2:9" ht="23.25" customHeight="1">
      <c r="B434" s="111"/>
      <c r="C434" s="255"/>
      <c r="D434" s="255"/>
      <c r="E434" s="220" t="s">
        <v>115</v>
      </c>
      <c r="F434" s="220"/>
      <c r="G434" s="35"/>
      <c r="H434" s="220"/>
      <c r="I434" s="256"/>
    </row>
    <row r="435" spans="2:9" ht="23.25" customHeight="1">
      <c r="B435" s="112"/>
      <c r="C435" s="246"/>
      <c r="D435" s="246"/>
      <c r="E435" s="246" t="s">
        <v>116</v>
      </c>
      <c r="F435" s="246"/>
      <c r="G435" s="246"/>
      <c r="H435" s="246"/>
      <c r="I435" s="247"/>
    </row>
    <row r="436" spans="2:9" ht="23.25" customHeight="1">
      <c r="B436" s="112"/>
      <c r="C436" s="113"/>
      <c r="D436" s="113"/>
      <c r="E436" s="52" t="s">
        <v>1</v>
      </c>
      <c r="F436" s="216">
        <f>+E433</f>
        <v>21</v>
      </c>
      <c r="G436" s="52" t="s">
        <v>11</v>
      </c>
      <c r="H436" s="52"/>
      <c r="I436" s="38"/>
    </row>
    <row r="437" spans="2:9" ht="23.25" customHeight="1">
      <c r="B437" s="112"/>
      <c r="C437" s="113"/>
      <c r="D437" s="113"/>
      <c r="E437" s="113"/>
      <c r="F437" s="113"/>
      <c r="G437" s="113"/>
      <c r="H437" s="113"/>
      <c r="I437" s="114"/>
    </row>
    <row r="438" spans="2:9" ht="23.25" customHeight="1">
      <c r="B438" s="112"/>
      <c r="C438" s="113" t="s">
        <v>314</v>
      </c>
      <c r="D438" s="113" t="str">
        <f>+'7.ใบสำคัญรับเงินกก.'!C40</f>
        <v>นางสาวนิภาพร  ศรประสิทธิ์</v>
      </c>
      <c r="E438" s="113"/>
      <c r="F438" s="113"/>
      <c r="G438" s="113" t="s">
        <v>610</v>
      </c>
      <c r="H438" s="113"/>
      <c r="I438" s="38"/>
    </row>
    <row r="439" spans="2:9" ht="23.25" customHeight="1">
      <c r="B439" s="112" t="s">
        <v>622</v>
      </c>
      <c r="C439" s="113" t="s">
        <v>623</v>
      </c>
      <c r="D439" s="29"/>
      <c r="E439" s="113"/>
      <c r="F439" s="113"/>
      <c r="G439" s="29"/>
      <c r="H439" s="113"/>
      <c r="I439" s="38"/>
    </row>
    <row r="440" spans="2:9" ht="23.25" customHeight="1">
      <c r="B440" s="112" t="s">
        <v>615</v>
      </c>
      <c r="C440" s="113"/>
      <c r="D440" s="29"/>
      <c r="E440" s="113"/>
      <c r="F440" s="29"/>
      <c r="G440" s="113"/>
      <c r="H440" s="113"/>
      <c r="I440" s="38"/>
    </row>
    <row r="441" spans="2:9" ht="23.25" customHeight="1">
      <c r="B441" s="39" t="s">
        <v>153</v>
      </c>
      <c r="C441" s="113" t="s">
        <v>154</v>
      </c>
      <c r="E441" s="113" t="s">
        <v>117</v>
      </c>
      <c r="F441" s="113"/>
      <c r="G441" s="113"/>
      <c r="H441" s="113"/>
      <c r="I441" s="114"/>
    </row>
    <row r="442" spans="2:9" ht="23.25" customHeight="1">
      <c r="B442" s="524" t="s">
        <v>118</v>
      </c>
      <c r="C442" s="525"/>
      <c r="D442" s="525"/>
      <c r="E442" s="525"/>
      <c r="F442" s="525"/>
      <c r="G442" s="525"/>
      <c r="H442" s="526"/>
      <c r="I442" s="248" t="s">
        <v>609</v>
      </c>
    </row>
    <row r="443" spans="2:9" ht="23.25" customHeight="1">
      <c r="B443" s="111"/>
      <c r="C443" s="130" t="s">
        <v>628</v>
      </c>
      <c r="D443" s="130"/>
      <c r="E443" s="130"/>
      <c r="F443" s="130"/>
      <c r="G443" s="130"/>
      <c r="H443" s="131"/>
      <c r="I443" s="114"/>
    </row>
    <row r="444" spans="2:9" ht="23.25" customHeight="1">
      <c r="B444" s="120"/>
      <c r="C444" s="113" t="s">
        <v>627</v>
      </c>
      <c r="D444" s="113"/>
      <c r="E444" s="113"/>
      <c r="F444" s="113"/>
      <c r="I444" s="133"/>
    </row>
    <row r="445" spans="2:9" ht="23.25" customHeight="1">
      <c r="B445" s="225" t="s">
        <v>605</v>
      </c>
      <c r="C445" s="226" t="s">
        <v>649</v>
      </c>
      <c r="D445" s="113" t="s">
        <v>607</v>
      </c>
      <c r="E445" s="245" t="s">
        <v>651</v>
      </c>
      <c r="F445" s="113"/>
      <c r="H445" s="209" t="s">
        <v>19</v>
      </c>
      <c r="I445" s="126">
        <f>+I446</f>
        <v>200</v>
      </c>
    </row>
    <row r="446" spans="2:9" ht="23.25" customHeight="1">
      <c r="B446" s="225" t="s">
        <v>605</v>
      </c>
      <c r="C446" s="226" t="s">
        <v>606</v>
      </c>
      <c r="D446" s="113" t="s">
        <v>607</v>
      </c>
      <c r="E446" s="227" t="str">
        <f>+E419</f>
        <v>23 ก.พ.60</v>
      </c>
      <c r="F446" s="113"/>
      <c r="G446" s="113"/>
      <c r="H446" s="209" t="s">
        <v>19</v>
      </c>
      <c r="I446" s="228">
        <f>+'7.ใบสำคัญรับเงินกก.'!J40</f>
        <v>200</v>
      </c>
    </row>
    <row r="447" spans="2:9" ht="23.25" customHeight="1">
      <c r="B447" s="225" t="s">
        <v>605</v>
      </c>
      <c r="C447" s="226" t="s">
        <v>617</v>
      </c>
      <c r="D447" s="113" t="s">
        <v>607</v>
      </c>
      <c r="E447" s="227" t="str">
        <f>+E420</f>
        <v>27 ก.พ.60</v>
      </c>
      <c r="F447" s="113"/>
      <c r="G447" s="113"/>
      <c r="H447" s="209" t="s">
        <v>19</v>
      </c>
      <c r="I447" s="228">
        <f>+'7.ใบสำคัญรับเงินกก.'!K40</f>
        <v>200</v>
      </c>
    </row>
    <row r="448" spans="2:9" ht="23.25" customHeight="1">
      <c r="B448" s="225" t="s">
        <v>605</v>
      </c>
      <c r="C448" s="226" t="s">
        <v>618</v>
      </c>
      <c r="D448" s="113" t="s">
        <v>607</v>
      </c>
      <c r="E448" s="227" t="str">
        <f>+E421</f>
        <v>28 เม.ย.60</v>
      </c>
      <c r="F448" s="113"/>
      <c r="G448" s="113"/>
      <c r="H448" s="209" t="s">
        <v>19</v>
      </c>
      <c r="I448" s="228">
        <f>+'7.ใบสำคัญรับเงินกก.'!L40</f>
        <v>200</v>
      </c>
    </row>
    <row r="449" spans="2:9" ht="23.25" customHeight="1">
      <c r="B449" s="225" t="s">
        <v>605</v>
      </c>
      <c r="C449" s="226" t="s">
        <v>619</v>
      </c>
      <c r="D449" s="113" t="s">
        <v>607</v>
      </c>
      <c r="E449" s="227" t="str">
        <f>+E422</f>
        <v>20 มิ.ย.60</v>
      </c>
      <c r="F449" s="113"/>
      <c r="G449" s="113"/>
      <c r="H449" s="209" t="s">
        <v>19</v>
      </c>
      <c r="I449" s="228">
        <f>+'7.ใบสำคัญรับเงินกก.'!M92</f>
        <v>0</v>
      </c>
    </row>
    <row r="450" spans="2:9" ht="23.25" customHeight="1">
      <c r="B450" s="243"/>
      <c r="C450" s="244"/>
      <c r="D450" s="44"/>
      <c r="E450" s="249" t="s">
        <v>119</v>
      </c>
      <c r="F450" s="545" t="s">
        <v>654</v>
      </c>
      <c r="G450" s="546"/>
      <c r="H450" s="547"/>
      <c r="I450" s="132">
        <f>SUM(I444:I449)</f>
        <v>800</v>
      </c>
    </row>
    <row r="451" spans="2:9" ht="23.25" customHeight="1">
      <c r="B451" s="112"/>
      <c r="C451" s="113"/>
      <c r="D451" s="113"/>
      <c r="E451" s="113"/>
      <c r="F451" s="532" t="s">
        <v>322</v>
      </c>
      <c r="G451" s="532"/>
      <c r="H451" s="532"/>
      <c r="I451" s="114"/>
    </row>
    <row r="452" spans="2:9" ht="23.25" customHeight="1">
      <c r="B452" s="112"/>
      <c r="C452" s="29"/>
      <c r="D452" s="113"/>
      <c r="E452" s="113"/>
      <c r="F452" s="113"/>
      <c r="G452" s="113"/>
      <c r="H452" s="113"/>
      <c r="I452" s="114"/>
    </row>
    <row r="453" spans="2:9" ht="23.25" customHeight="1">
      <c r="B453" s="39"/>
      <c r="D453" s="218" t="s">
        <v>616</v>
      </c>
      <c r="E453" s="29" t="s">
        <v>613</v>
      </c>
      <c r="F453" s="29"/>
      <c r="G453" s="229" t="s">
        <v>614</v>
      </c>
      <c r="H453" s="29"/>
      <c r="I453" s="38"/>
    </row>
    <row r="454" spans="2:9" ht="23.25" customHeight="1">
      <c r="B454" s="39"/>
      <c r="D454" s="113"/>
      <c r="E454" s="113" t="str">
        <f>+D438</f>
        <v>นางสาวนิภาพร  ศรประสิทธิ์</v>
      </c>
      <c r="F454" s="29"/>
      <c r="G454" s="113"/>
      <c r="H454" s="113"/>
      <c r="I454" s="38"/>
    </row>
    <row r="455" spans="2:9" ht="23.25" customHeight="1">
      <c r="B455" s="112"/>
      <c r="C455" s="113"/>
      <c r="D455" s="29"/>
      <c r="E455" s="29"/>
      <c r="F455" s="29"/>
      <c r="G455" s="29"/>
      <c r="H455" s="29"/>
      <c r="I455" s="38"/>
    </row>
    <row r="456" spans="2:9" ht="23.25" customHeight="1">
      <c r="B456" s="112"/>
      <c r="C456" s="113"/>
      <c r="D456" s="119"/>
      <c r="E456" s="119"/>
      <c r="F456" s="119"/>
      <c r="G456" s="119"/>
      <c r="H456" s="119"/>
      <c r="I456" s="38"/>
    </row>
    <row r="457" spans="2:9" ht="23.25" customHeight="1">
      <c r="B457" s="112"/>
      <c r="C457" s="113"/>
      <c r="D457" s="218" t="s">
        <v>616</v>
      </c>
      <c r="E457" s="29" t="s">
        <v>613</v>
      </c>
      <c r="F457" s="29"/>
      <c r="G457" s="229" t="s">
        <v>120</v>
      </c>
      <c r="H457" s="29"/>
      <c r="I457" s="38"/>
    </row>
    <row r="458" spans="2:9" ht="23.25" customHeight="1">
      <c r="B458" s="112"/>
      <c r="C458" s="113"/>
      <c r="D458" s="29"/>
      <c r="E458" s="14" t="s">
        <v>8</v>
      </c>
      <c r="F458" s="29"/>
      <c r="G458" s="29"/>
      <c r="H458" s="29"/>
      <c r="I458" s="127"/>
    </row>
    <row r="459" spans="2:9" ht="23.25" customHeight="1">
      <c r="B459" s="112"/>
      <c r="C459" s="113"/>
      <c r="D459" s="213" t="s">
        <v>611</v>
      </c>
      <c r="E459" s="14" t="s">
        <v>612</v>
      </c>
      <c r="F459" s="29"/>
      <c r="G459" s="29"/>
      <c r="H459" s="29"/>
      <c r="I459" s="127"/>
    </row>
    <row r="460" spans="2:9" ht="23.25" customHeight="1">
      <c r="B460" s="115"/>
      <c r="C460" s="116"/>
      <c r="D460" s="128" t="s">
        <v>1</v>
      </c>
      <c r="E460" s="40">
        <f>+F436</f>
        <v>21</v>
      </c>
      <c r="F460" s="55" t="s">
        <v>11</v>
      </c>
      <c r="G460" s="55"/>
      <c r="H460" s="55"/>
      <c r="I460" s="129"/>
    </row>
    <row r="461" spans="2:9" ht="23.25" customHeight="1">
      <c r="B461" s="111"/>
      <c r="C461" s="255"/>
      <c r="D461" s="255"/>
      <c r="E461" s="220" t="s">
        <v>115</v>
      </c>
      <c r="F461" s="220"/>
      <c r="G461" s="35"/>
      <c r="H461" s="220"/>
      <c r="I461" s="256"/>
    </row>
    <row r="462" spans="2:9" ht="23.25" customHeight="1">
      <c r="B462" s="112"/>
      <c r="C462" s="246"/>
      <c r="D462" s="246"/>
      <c r="E462" s="246" t="s">
        <v>116</v>
      </c>
      <c r="F462" s="246"/>
      <c r="G462" s="246"/>
      <c r="H462" s="246"/>
      <c r="I462" s="247"/>
    </row>
    <row r="463" spans="2:9" ht="23.25" customHeight="1">
      <c r="B463" s="112"/>
      <c r="C463" s="113"/>
      <c r="D463" s="113"/>
      <c r="E463" s="52" t="s">
        <v>1</v>
      </c>
      <c r="F463" s="216">
        <f>+E460</f>
        <v>21</v>
      </c>
      <c r="G463" s="52" t="s">
        <v>11</v>
      </c>
      <c r="H463" s="52"/>
      <c r="I463" s="38"/>
    </row>
    <row r="464" spans="2:9" ht="23.25" customHeight="1">
      <c r="B464" s="112"/>
      <c r="C464" s="113"/>
      <c r="D464" s="113"/>
      <c r="E464" s="113"/>
      <c r="F464" s="113"/>
      <c r="G464" s="113"/>
      <c r="H464" s="113"/>
      <c r="I464" s="114"/>
    </row>
    <row r="465" spans="2:9" ht="23.25" customHeight="1">
      <c r="B465" s="112"/>
      <c r="C465" s="113" t="s">
        <v>314</v>
      </c>
      <c r="D465" s="113" t="str">
        <f>+'7.ใบสำคัญรับเงินกก.'!C41</f>
        <v>นางสาวประทุมพร  นาสูงเนิน</v>
      </c>
      <c r="E465" s="113"/>
      <c r="F465" s="113"/>
      <c r="G465" s="113" t="s">
        <v>610</v>
      </c>
      <c r="H465" s="113"/>
      <c r="I465" s="38"/>
    </row>
    <row r="466" spans="2:9" ht="23.25" customHeight="1">
      <c r="B466" s="112" t="s">
        <v>625</v>
      </c>
      <c r="C466" s="113" t="s">
        <v>624</v>
      </c>
      <c r="D466" s="29"/>
      <c r="E466" s="113"/>
      <c r="F466" s="113"/>
      <c r="G466" s="29"/>
      <c r="H466" s="113"/>
      <c r="I466" s="38"/>
    </row>
    <row r="467" spans="2:9" ht="23.25" customHeight="1">
      <c r="B467" s="112" t="s">
        <v>615</v>
      </c>
      <c r="C467" s="113"/>
      <c r="D467" s="29"/>
      <c r="E467" s="113"/>
      <c r="F467" s="29"/>
      <c r="G467" s="113"/>
      <c r="H467" s="113"/>
      <c r="I467" s="38"/>
    </row>
    <row r="468" spans="2:9" ht="23.25" customHeight="1">
      <c r="B468" s="39" t="s">
        <v>153</v>
      </c>
      <c r="C468" s="113" t="s">
        <v>154</v>
      </c>
      <c r="E468" s="113" t="s">
        <v>117</v>
      </c>
      <c r="F468" s="113"/>
      <c r="G468" s="113"/>
      <c r="H468" s="113"/>
      <c r="I468" s="114"/>
    </row>
    <row r="469" spans="2:9" ht="23.25" customHeight="1">
      <c r="B469" s="524" t="s">
        <v>118</v>
      </c>
      <c r="C469" s="525"/>
      <c r="D469" s="525"/>
      <c r="E469" s="525"/>
      <c r="F469" s="525"/>
      <c r="G469" s="525"/>
      <c r="H469" s="526"/>
      <c r="I469" s="248" t="s">
        <v>609</v>
      </c>
    </row>
    <row r="470" spans="2:9" ht="23.25" customHeight="1">
      <c r="B470" s="111"/>
      <c r="C470" s="130" t="s">
        <v>628</v>
      </c>
      <c r="D470" s="130"/>
      <c r="E470" s="130"/>
      <c r="F470" s="130"/>
      <c r="G470" s="130"/>
      <c r="H470" s="131"/>
      <c r="I470" s="114"/>
    </row>
    <row r="471" spans="2:9" ht="23.25" customHeight="1">
      <c r="B471" s="120"/>
      <c r="C471" s="113" t="s">
        <v>627</v>
      </c>
      <c r="D471" s="113"/>
      <c r="E471" s="113"/>
      <c r="F471" s="113"/>
      <c r="I471" s="133"/>
    </row>
    <row r="472" spans="2:9" ht="23.25" customHeight="1">
      <c r="B472" s="225" t="s">
        <v>605</v>
      </c>
      <c r="C472" s="226" t="s">
        <v>649</v>
      </c>
      <c r="D472" s="113" t="s">
        <v>607</v>
      </c>
      <c r="E472" s="245" t="s">
        <v>651</v>
      </c>
      <c r="F472" s="113"/>
      <c r="H472" s="209" t="s">
        <v>19</v>
      </c>
      <c r="I472" s="126"/>
    </row>
    <row r="473" spans="2:9" ht="23.25" customHeight="1">
      <c r="B473" s="225" t="s">
        <v>605</v>
      </c>
      <c r="C473" s="226" t="s">
        <v>606</v>
      </c>
      <c r="D473" s="113" t="s">
        <v>607</v>
      </c>
      <c r="E473" s="227" t="str">
        <f>+E446</f>
        <v>23 ก.พ.60</v>
      </c>
      <c r="F473" s="113"/>
      <c r="G473" s="113"/>
      <c r="H473" s="209" t="s">
        <v>19</v>
      </c>
      <c r="I473" s="228">
        <f>+'7.ใบสำคัญรับเงินกก.'!J41</f>
        <v>0</v>
      </c>
    </row>
    <row r="474" spans="2:9" ht="23.25" customHeight="1">
      <c r="B474" s="225" t="s">
        <v>605</v>
      </c>
      <c r="C474" s="226" t="s">
        <v>617</v>
      </c>
      <c r="D474" s="113" t="s">
        <v>607</v>
      </c>
      <c r="E474" s="227" t="str">
        <f>+E447</f>
        <v>27 ก.พ.60</v>
      </c>
      <c r="F474" s="113"/>
      <c r="G474" s="113"/>
      <c r="H474" s="209" t="s">
        <v>19</v>
      </c>
      <c r="I474" s="228">
        <f>+'7.ใบสำคัญรับเงินกก.'!K41</f>
        <v>0</v>
      </c>
    </row>
    <row r="475" spans="2:9" ht="23.25" customHeight="1">
      <c r="B475" s="225" t="s">
        <v>605</v>
      </c>
      <c r="C475" s="226" t="s">
        <v>618</v>
      </c>
      <c r="D475" s="113" t="s">
        <v>607</v>
      </c>
      <c r="E475" s="227" t="str">
        <f>+E448</f>
        <v>28 เม.ย.60</v>
      </c>
      <c r="F475" s="113"/>
      <c r="G475" s="113"/>
      <c r="H475" s="209" t="s">
        <v>19</v>
      </c>
      <c r="I475" s="228">
        <f>+'7.ใบสำคัญรับเงินกก.'!L41</f>
        <v>0</v>
      </c>
    </row>
    <row r="476" spans="2:9" ht="23.25" customHeight="1">
      <c r="B476" s="225" t="s">
        <v>605</v>
      </c>
      <c r="C476" s="226" t="s">
        <v>619</v>
      </c>
      <c r="D476" s="113" t="s">
        <v>607</v>
      </c>
      <c r="E476" s="227" t="str">
        <f>+E449</f>
        <v>20 มิ.ย.60</v>
      </c>
      <c r="F476" s="113"/>
      <c r="G476" s="113"/>
      <c r="H476" s="209" t="s">
        <v>19</v>
      </c>
      <c r="I476" s="228">
        <f>+'7.ใบสำคัญรับเงินกก.'!M41</f>
        <v>200</v>
      </c>
    </row>
    <row r="477" spans="2:9" ht="23.25" customHeight="1">
      <c r="B477" s="243"/>
      <c r="C477" s="244"/>
      <c r="D477" s="44"/>
      <c r="E477" s="249" t="s">
        <v>119</v>
      </c>
      <c r="F477" s="545" t="s">
        <v>626</v>
      </c>
      <c r="G477" s="546"/>
      <c r="H477" s="547"/>
      <c r="I477" s="132">
        <f>SUM(I471:I476)</f>
        <v>200</v>
      </c>
    </row>
    <row r="478" spans="2:9" ht="23.25" customHeight="1">
      <c r="B478" s="112"/>
      <c r="C478" s="113"/>
      <c r="D478" s="113"/>
      <c r="E478" s="113"/>
      <c r="F478" s="532" t="s">
        <v>322</v>
      </c>
      <c r="G478" s="532"/>
      <c r="H478" s="532"/>
      <c r="I478" s="114"/>
    </row>
    <row r="479" spans="2:9" ht="23.25" customHeight="1">
      <c r="B479" s="112"/>
      <c r="C479" s="29"/>
      <c r="D479" s="113"/>
      <c r="E479" s="113"/>
      <c r="F479" s="113"/>
      <c r="G479" s="113"/>
      <c r="H479" s="113"/>
      <c r="I479" s="114"/>
    </row>
    <row r="480" spans="2:9" ht="23.25" customHeight="1">
      <c r="B480" s="39"/>
      <c r="D480" s="218" t="s">
        <v>616</v>
      </c>
      <c r="E480" s="29" t="s">
        <v>613</v>
      </c>
      <c r="F480" s="29"/>
      <c r="G480" s="229" t="s">
        <v>614</v>
      </c>
      <c r="H480" s="29"/>
      <c r="I480" s="38"/>
    </row>
    <row r="481" spans="2:9" ht="23.25" customHeight="1">
      <c r="B481" s="39"/>
      <c r="D481" s="113"/>
      <c r="E481" s="113" t="str">
        <f>+D465</f>
        <v>นางสาวประทุมพร  นาสูงเนิน</v>
      </c>
      <c r="F481" s="29"/>
      <c r="G481" s="113"/>
      <c r="H481" s="113"/>
      <c r="I481" s="38"/>
    </row>
    <row r="482" spans="2:9" ht="23.25" customHeight="1">
      <c r="B482" s="112"/>
      <c r="C482" s="113"/>
      <c r="D482" s="29"/>
      <c r="E482" s="29"/>
      <c r="F482" s="29"/>
      <c r="G482" s="29"/>
      <c r="H482" s="29"/>
      <c r="I482" s="38"/>
    </row>
    <row r="483" spans="2:9" ht="23.25" customHeight="1">
      <c r="B483" s="112"/>
      <c r="C483" s="113"/>
      <c r="D483" s="119"/>
      <c r="E483" s="119"/>
      <c r="F483" s="119"/>
      <c r="G483" s="119"/>
      <c r="H483" s="119"/>
      <c r="I483" s="38"/>
    </row>
    <row r="484" spans="2:9" ht="23.25" customHeight="1">
      <c r="B484" s="112"/>
      <c r="C484" s="113"/>
      <c r="D484" s="218" t="s">
        <v>616</v>
      </c>
      <c r="E484" s="29" t="s">
        <v>613</v>
      </c>
      <c r="F484" s="29"/>
      <c r="G484" s="229" t="s">
        <v>120</v>
      </c>
      <c r="H484" s="29"/>
      <c r="I484" s="38"/>
    </row>
    <row r="485" spans="2:9" ht="23.25" customHeight="1">
      <c r="B485" s="112"/>
      <c r="C485" s="113"/>
      <c r="D485" s="29"/>
      <c r="E485" s="14" t="s">
        <v>8</v>
      </c>
      <c r="F485" s="29"/>
      <c r="G485" s="29"/>
      <c r="H485" s="29"/>
      <c r="I485" s="127"/>
    </row>
    <row r="486" spans="2:9" ht="23.25" customHeight="1">
      <c r="B486" s="112"/>
      <c r="C486" s="113"/>
      <c r="D486" s="213" t="s">
        <v>611</v>
      </c>
      <c r="E486" s="14" t="s">
        <v>612</v>
      </c>
      <c r="F486" s="29"/>
      <c r="G486" s="29"/>
      <c r="H486" s="29"/>
      <c r="I486" s="127"/>
    </row>
    <row r="487" spans="2:9" ht="23.25" customHeight="1">
      <c r="B487" s="115"/>
      <c r="C487" s="116"/>
      <c r="D487" s="128" t="s">
        <v>1</v>
      </c>
      <c r="E487" s="40">
        <f>+F463</f>
        <v>21</v>
      </c>
      <c r="F487" s="55" t="s">
        <v>11</v>
      </c>
      <c r="G487" s="55"/>
      <c r="H487" s="55"/>
      <c r="I487" s="129"/>
    </row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</sheetData>
  <sheetProtection/>
  <mergeCells count="54">
    <mergeCell ref="F369:H369"/>
    <mergeCell ref="B388:H388"/>
    <mergeCell ref="F396:H396"/>
    <mergeCell ref="F397:H397"/>
    <mergeCell ref="B415:H415"/>
    <mergeCell ref="F315:H315"/>
    <mergeCell ref="B333:H333"/>
    <mergeCell ref="F341:H341"/>
    <mergeCell ref="F342:H342"/>
    <mergeCell ref="B360:H360"/>
    <mergeCell ref="F368:H368"/>
    <mergeCell ref="F207:H207"/>
    <mergeCell ref="F233:H233"/>
    <mergeCell ref="F234:H234"/>
    <mergeCell ref="B252:H252"/>
    <mergeCell ref="F260:H260"/>
    <mergeCell ref="F314:H314"/>
    <mergeCell ref="B36:H36"/>
    <mergeCell ref="F44:H44"/>
    <mergeCell ref="B63:H63"/>
    <mergeCell ref="F71:H71"/>
    <mergeCell ref="F72:H72"/>
    <mergeCell ref="B90:H90"/>
    <mergeCell ref="F45:H45"/>
    <mergeCell ref="F98:H98"/>
    <mergeCell ref="F99:H99"/>
    <mergeCell ref="B117:H117"/>
    <mergeCell ref="F423:H423"/>
    <mergeCell ref="F424:H424"/>
    <mergeCell ref="B442:H442"/>
    <mergeCell ref="B144:H144"/>
    <mergeCell ref="F152:H152"/>
    <mergeCell ref="F153:H153"/>
    <mergeCell ref="F206:H206"/>
    <mergeCell ref="F478:H478"/>
    <mergeCell ref="B225:H225"/>
    <mergeCell ref="F261:H261"/>
    <mergeCell ref="B171:H171"/>
    <mergeCell ref="F179:H179"/>
    <mergeCell ref="F180:H180"/>
    <mergeCell ref="B198:H198"/>
    <mergeCell ref="F450:H450"/>
    <mergeCell ref="F451:H451"/>
    <mergeCell ref="B469:H469"/>
    <mergeCell ref="B9:H9"/>
    <mergeCell ref="F17:H17"/>
    <mergeCell ref="F18:H18"/>
    <mergeCell ref="F125:H125"/>
    <mergeCell ref="F126:H126"/>
    <mergeCell ref="F477:H477"/>
    <mergeCell ref="B279:H279"/>
    <mergeCell ref="F287:H287"/>
    <mergeCell ref="F288:H288"/>
    <mergeCell ref="B306:H306"/>
  </mergeCells>
  <printOptions/>
  <pageMargins left="0.31496062992125984" right="0.31496062992125984" top="1.9291338582677167" bottom="0.7480314960629921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589"/>
  <sheetViews>
    <sheetView view="pageBreakPreview" zoomScale="140" zoomScaleNormal="120" zoomScaleSheetLayoutView="140" zoomScalePageLayoutView="0" workbookViewId="0" topLeftCell="A519">
      <selection activeCell="A519" sqref="A1:IV16384"/>
    </sheetView>
  </sheetViews>
  <sheetFormatPr defaultColWidth="9.140625" defaultRowHeight="15"/>
  <cols>
    <col min="1" max="1" width="3.7109375" style="1" customWidth="1"/>
    <col min="2" max="2" width="12.28125" style="1" customWidth="1"/>
    <col min="3" max="6" width="9.00390625" style="1" customWidth="1"/>
    <col min="7" max="7" width="5.421875" style="1" customWidth="1"/>
    <col min="8" max="8" width="10.7109375" style="1" customWidth="1"/>
    <col min="9" max="9" width="14.7109375" style="1" customWidth="1"/>
    <col min="10" max="16384" width="9.00390625" style="1" customWidth="1"/>
  </cols>
  <sheetData>
    <row r="1" spans="2:9" ht="23.25">
      <c r="B1" s="111"/>
      <c r="C1" s="255"/>
      <c r="D1" s="255"/>
      <c r="E1"/>
      <c r="F1" s="220"/>
      <c r="G1" s="35"/>
      <c r="H1" s="220"/>
      <c r="I1" s="256"/>
    </row>
    <row r="2" spans="2:9" ht="23.25">
      <c r="B2" s="112"/>
      <c r="C2" s="246"/>
      <c r="D2" s="246"/>
      <c r="E2" s="119"/>
      <c r="F2" s="119"/>
      <c r="G2" s="29"/>
      <c r="H2" s="119"/>
      <c r="I2" s="312"/>
    </row>
    <row r="3" spans="2:9" ht="23.25">
      <c r="B3" s="112"/>
      <c r="C3" s="246"/>
      <c r="D3" s="246"/>
      <c r="E3" s="119"/>
      <c r="F3" s="119"/>
      <c r="G3" s="29"/>
      <c r="H3" s="119"/>
      <c r="I3" s="312"/>
    </row>
    <row r="4" spans="2:9" ht="23.25">
      <c r="B4" s="112"/>
      <c r="C4" s="246"/>
      <c r="D4" s="246"/>
      <c r="E4" s="246" t="s">
        <v>116</v>
      </c>
      <c r="F4" s="246"/>
      <c r="G4" s="246"/>
      <c r="H4" s="246"/>
      <c r="I4" s="247"/>
    </row>
    <row r="5" spans="2:9" ht="23.25">
      <c r="B5" s="112"/>
      <c r="C5" s="113"/>
      <c r="D5" s="113"/>
      <c r="E5" s="52" t="s">
        <v>1</v>
      </c>
      <c r="F5" s="309">
        <v>14</v>
      </c>
      <c r="G5" s="52" t="s">
        <v>804</v>
      </c>
      <c r="H5" s="52"/>
      <c r="I5" s="38"/>
    </row>
    <row r="6" spans="2:9" ht="23.25">
      <c r="B6" s="112"/>
      <c r="C6" s="113"/>
      <c r="D6" s="113"/>
      <c r="E6" s="113"/>
      <c r="F6" s="113"/>
      <c r="G6" s="113"/>
      <c r="H6" s="113"/>
      <c r="I6" s="114"/>
    </row>
    <row r="7" spans="2:9" ht="23.25">
      <c r="B7" s="112"/>
      <c r="C7" s="113" t="s">
        <v>314</v>
      </c>
      <c r="D7" s="113" t="str">
        <f>+'7.ใบสำคัญรับเงินกก.'!C17</f>
        <v>นายสุภาพ  ระวิพันธ์</v>
      </c>
      <c r="E7" s="113"/>
      <c r="F7" s="113"/>
      <c r="G7" s="113" t="s">
        <v>610</v>
      </c>
      <c r="H7" s="113"/>
      <c r="I7" s="38"/>
    </row>
    <row r="8" spans="2:9" ht="23.25">
      <c r="B8" s="112" t="s">
        <v>316</v>
      </c>
      <c r="C8" s="113" t="s">
        <v>326</v>
      </c>
      <c r="D8" s="29"/>
      <c r="E8" s="113"/>
      <c r="F8" s="113"/>
      <c r="G8" s="29"/>
      <c r="H8" s="113"/>
      <c r="I8" s="38"/>
    </row>
    <row r="9" spans="2:9" ht="23.25">
      <c r="B9" s="112" t="s">
        <v>615</v>
      </c>
      <c r="C9" s="113"/>
      <c r="D9" s="29"/>
      <c r="E9" s="113"/>
      <c r="F9" s="29"/>
      <c r="G9" s="113"/>
      <c r="H9" s="113"/>
      <c r="I9" s="38"/>
    </row>
    <row r="10" spans="2:9" ht="23.25">
      <c r="B10" s="39" t="s">
        <v>153</v>
      </c>
      <c r="C10" s="113" t="s">
        <v>154</v>
      </c>
      <c r="E10" s="113" t="s">
        <v>117</v>
      </c>
      <c r="F10" s="113"/>
      <c r="G10" s="113"/>
      <c r="H10" s="113"/>
      <c r="I10" s="114"/>
    </row>
    <row r="11" spans="2:9" ht="23.25">
      <c r="B11" s="524" t="s">
        <v>118</v>
      </c>
      <c r="C11" s="525"/>
      <c r="D11" s="525"/>
      <c r="E11" s="525"/>
      <c r="F11" s="525"/>
      <c r="G11" s="525"/>
      <c r="H11" s="526"/>
      <c r="I11" s="248" t="s">
        <v>609</v>
      </c>
    </row>
    <row r="12" spans="2:9" ht="23.25">
      <c r="B12" s="111"/>
      <c r="C12" s="130" t="s">
        <v>608</v>
      </c>
      <c r="D12" s="130"/>
      <c r="E12" s="130"/>
      <c r="F12" s="130"/>
      <c r="G12" s="130"/>
      <c r="H12" s="131"/>
      <c r="I12" s="114"/>
    </row>
    <row r="13" spans="2:9" ht="23.25">
      <c r="B13" s="120"/>
      <c r="C13" s="113" t="s">
        <v>627</v>
      </c>
      <c r="D13" s="113"/>
      <c r="E13" s="113"/>
      <c r="F13" s="113"/>
      <c r="I13" s="133"/>
    </row>
    <row r="14" spans="2:9" ht="23.25">
      <c r="B14" s="225" t="s">
        <v>605</v>
      </c>
      <c r="C14" s="226" t="s">
        <v>805</v>
      </c>
      <c r="D14" s="113" t="s">
        <v>607</v>
      </c>
      <c r="E14" s="245" t="s">
        <v>806</v>
      </c>
      <c r="F14" s="113"/>
      <c r="H14" s="209" t="s">
        <v>19</v>
      </c>
      <c r="I14" s="133">
        <f>+'7.ใบสำคัญรับเงินกก.'!N31</f>
        <v>400</v>
      </c>
    </row>
    <row r="15" spans="2:9" ht="23.25">
      <c r="B15" s="225"/>
      <c r="C15" s="226"/>
      <c r="D15" s="113"/>
      <c r="E15" s="227"/>
      <c r="F15" s="113"/>
      <c r="G15" s="113"/>
      <c r="H15" s="209"/>
      <c r="I15" s="228"/>
    </row>
    <row r="16" spans="2:9" ht="23.25">
      <c r="B16" s="225"/>
      <c r="C16" s="226"/>
      <c r="D16" s="113"/>
      <c r="E16" s="227"/>
      <c r="F16" s="113"/>
      <c r="G16" s="113"/>
      <c r="H16" s="209"/>
      <c r="I16" s="228"/>
    </row>
    <row r="17" spans="2:9" ht="23.25">
      <c r="B17" s="225"/>
      <c r="C17" s="226"/>
      <c r="D17" s="113"/>
      <c r="E17" s="227"/>
      <c r="F17" s="113"/>
      <c r="G17" s="113"/>
      <c r="H17" s="209"/>
      <c r="I17" s="228"/>
    </row>
    <row r="18" spans="2:9" ht="23.25">
      <c r="B18" s="225"/>
      <c r="C18" s="226"/>
      <c r="D18" s="113"/>
      <c r="E18" s="227"/>
      <c r="F18" s="113"/>
      <c r="G18" s="113"/>
      <c r="H18" s="209"/>
      <c r="I18" s="228"/>
    </row>
    <row r="19" spans="2:9" ht="23.25">
      <c r="B19" s="243"/>
      <c r="C19" s="244"/>
      <c r="D19" s="44"/>
      <c r="E19" s="244" t="s">
        <v>119</v>
      </c>
      <c r="F19" s="545" t="s">
        <v>807</v>
      </c>
      <c r="G19" s="546"/>
      <c r="H19" s="547"/>
      <c r="I19" s="132">
        <f>SUM(I13:I18)</f>
        <v>400</v>
      </c>
    </row>
    <row r="20" spans="2:9" ht="23.25">
      <c r="B20" s="112"/>
      <c r="C20" s="113"/>
      <c r="D20" s="113"/>
      <c r="E20" s="113"/>
      <c r="F20" s="532" t="s">
        <v>322</v>
      </c>
      <c r="G20" s="532"/>
      <c r="H20" s="532"/>
      <c r="I20" s="114"/>
    </row>
    <row r="21" spans="2:9" ht="23.25">
      <c r="B21" s="112"/>
      <c r="C21" s="29"/>
      <c r="D21" s="113"/>
      <c r="E21" s="113"/>
      <c r="F21" s="113"/>
      <c r="G21" s="113"/>
      <c r="H21" s="113"/>
      <c r="I21" s="114"/>
    </row>
    <row r="22" spans="2:9" ht="23.25">
      <c r="B22" s="39"/>
      <c r="D22" s="310" t="s">
        <v>616</v>
      </c>
      <c r="E22" s="29" t="s">
        <v>613</v>
      </c>
      <c r="F22" s="29"/>
      <c r="G22" s="229" t="s">
        <v>614</v>
      </c>
      <c r="H22" s="29"/>
      <c r="I22" s="38"/>
    </row>
    <row r="23" spans="2:9" ht="23.25">
      <c r="B23" s="39"/>
      <c r="D23" s="113"/>
      <c r="E23" s="113" t="str">
        <f>+D7</f>
        <v>นายสุภาพ  ระวิพันธ์</v>
      </c>
      <c r="F23" s="29"/>
      <c r="G23" s="113"/>
      <c r="H23" s="113"/>
      <c r="I23" s="38"/>
    </row>
    <row r="24" spans="2:9" ht="23.25">
      <c r="B24" s="112"/>
      <c r="C24" s="113"/>
      <c r="D24" s="29"/>
      <c r="E24" s="29"/>
      <c r="F24" s="29"/>
      <c r="G24" s="29"/>
      <c r="H24" s="29"/>
      <c r="I24" s="38"/>
    </row>
    <row r="25" spans="2:9" ht="23.25">
      <c r="B25" s="112"/>
      <c r="C25" s="113"/>
      <c r="D25" s="119"/>
      <c r="E25" s="119"/>
      <c r="F25" s="119"/>
      <c r="G25" s="119"/>
      <c r="H25" s="119"/>
      <c r="I25" s="38"/>
    </row>
    <row r="26" spans="2:9" ht="23.25">
      <c r="B26" s="112"/>
      <c r="C26" s="113"/>
      <c r="D26" s="310" t="s">
        <v>616</v>
      </c>
      <c r="E26" s="29" t="s">
        <v>613</v>
      </c>
      <c r="F26" s="29"/>
      <c r="G26" s="229" t="s">
        <v>120</v>
      </c>
      <c r="H26" s="29"/>
      <c r="I26" s="38"/>
    </row>
    <row r="27" spans="2:9" ht="23.25">
      <c r="B27" s="112"/>
      <c r="C27" s="113"/>
      <c r="D27" s="29"/>
      <c r="E27" s="14" t="s">
        <v>8</v>
      </c>
      <c r="F27" s="29"/>
      <c r="G27" s="29"/>
      <c r="H27" s="29"/>
      <c r="I27" s="127"/>
    </row>
    <row r="28" spans="2:9" ht="23.25">
      <c r="B28" s="112"/>
      <c r="C28" s="113"/>
      <c r="D28" s="308" t="s">
        <v>611</v>
      </c>
      <c r="E28" s="14" t="s">
        <v>612</v>
      </c>
      <c r="F28" s="29"/>
      <c r="G28" s="29"/>
      <c r="H28" s="29"/>
      <c r="I28" s="127"/>
    </row>
    <row r="29" spans="2:9" ht="23.25">
      <c r="B29" s="115"/>
      <c r="C29" s="116"/>
      <c r="D29" s="128" t="s">
        <v>1</v>
      </c>
      <c r="E29" s="40">
        <f>+F5</f>
        <v>14</v>
      </c>
      <c r="F29" s="55" t="str">
        <f>+G5</f>
        <v>เดือน กรกฎาคม  พ.ศ.2560</v>
      </c>
      <c r="G29" s="55"/>
      <c r="H29" s="55"/>
      <c r="I29" s="129"/>
    </row>
    <row r="30" spans="2:9" ht="23.25">
      <c r="B30" s="112"/>
      <c r="C30" s="113"/>
      <c r="D30" s="230"/>
      <c r="E30" s="309"/>
      <c r="F30" s="52"/>
      <c r="G30" s="52"/>
      <c r="H30" s="52"/>
      <c r="I30" s="127"/>
    </row>
    <row r="31" spans="2:9" ht="23.25">
      <c r="B31" s="112"/>
      <c r="C31" s="113"/>
      <c r="D31" s="230"/>
      <c r="E31" s="309"/>
      <c r="F31" s="52"/>
      <c r="G31" s="52"/>
      <c r="H31" s="52"/>
      <c r="I31" s="127"/>
    </row>
    <row r="32" spans="2:9" ht="23.25">
      <c r="B32" s="111"/>
      <c r="C32" s="255"/>
      <c r="D32" s="255"/>
      <c r="E32" s="220"/>
      <c r="F32" s="220"/>
      <c r="G32" s="35"/>
      <c r="H32" s="220"/>
      <c r="I32" s="256"/>
    </row>
    <row r="33" spans="2:9" ht="23.25">
      <c r="B33" s="112"/>
      <c r="C33" s="246"/>
      <c r="D33" s="246"/>
      <c r="F33" s="246"/>
      <c r="G33" s="246"/>
      <c r="H33" s="246"/>
      <c r="I33" s="247"/>
    </row>
    <row r="34" spans="2:9" ht="23.25">
      <c r="B34" s="112"/>
      <c r="C34" s="246"/>
      <c r="D34" s="246"/>
      <c r="E34" s="246"/>
      <c r="F34" s="246"/>
      <c r="G34" s="246"/>
      <c r="H34" s="246"/>
      <c r="I34" s="247"/>
    </row>
    <row r="35" spans="2:9" ht="23.25">
      <c r="B35" s="112"/>
      <c r="C35" s="246"/>
      <c r="D35" s="246"/>
      <c r="E35" s="246"/>
      <c r="F35" s="246"/>
      <c r="G35" s="246"/>
      <c r="H35" s="246"/>
      <c r="I35" s="247"/>
    </row>
    <row r="36" spans="2:9" ht="23.25">
      <c r="B36" s="112"/>
      <c r="C36" s="246"/>
      <c r="D36" s="246"/>
      <c r="E36" s="246" t="s">
        <v>116</v>
      </c>
      <c r="F36" s="246"/>
      <c r="G36" s="246"/>
      <c r="H36" s="246"/>
      <c r="I36" s="247"/>
    </row>
    <row r="37" spans="2:9" ht="23.25">
      <c r="B37" s="112"/>
      <c r="C37" s="113"/>
      <c r="D37" s="113"/>
      <c r="E37" s="52" t="s">
        <v>1</v>
      </c>
      <c r="F37" s="309">
        <f>+E29</f>
        <v>14</v>
      </c>
      <c r="G37" s="52" t="str">
        <f>+F29</f>
        <v>เดือน กรกฎาคม  พ.ศ.2560</v>
      </c>
      <c r="H37" s="52"/>
      <c r="I37" s="38"/>
    </row>
    <row r="38" spans="2:9" ht="23.25">
      <c r="B38" s="112"/>
      <c r="C38" s="113"/>
      <c r="D38" s="113"/>
      <c r="E38" s="113"/>
      <c r="F38" s="113"/>
      <c r="G38" s="113"/>
      <c r="H38" s="113"/>
      <c r="I38" s="114"/>
    </row>
    <row r="39" spans="2:9" ht="23.25">
      <c r="B39" s="112"/>
      <c r="C39" s="113" t="s">
        <v>314</v>
      </c>
      <c r="D39" s="113" t="str">
        <f>+'7.ใบสำคัญรับเงินกก.'!C18</f>
        <v>นายสุเวช  พฤษรัตน์</v>
      </c>
      <c r="E39" s="113"/>
      <c r="F39" s="113"/>
      <c r="G39" s="113" t="s">
        <v>610</v>
      </c>
      <c r="H39" s="113"/>
      <c r="I39" s="38"/>
    </row>
    <row r="40" spans="2:9" ht="23.25">
      <c r="B40" s="112" t="s">
        <v>316</v>
      </c>
      <c r="C40" s="113" t="s">
        <v>326</v>
      </c>
      <c r="D40" s="29"/>
      <c r="E40" s="113"/>
      <c r="F40" s="113"/>
      <c r="G40" s="29"/>
      <c r="H40" s="113"/>
      <c r="I40" s="38"/>
    </row>
    <row r="41" spans="2:9" ht="23.25">
      <c r="B41" s="112" t="s">
        <v>615</v>
      </c>
      <c r="C41" s="113"/>
      <c r="D41" s="29"/>
      <c r="E41" s="113"/>
      <c r="F41" s="29"/>
      <c r="G41" s="113"/>
      <c r="H41" s="113"/>
      <c r="I41" s="38"/>
    </row>
    <row r="42" spans="2:9" ht="23.25">
      <c r="B42" s="39" t="s">
        <v>153</v>
      </c>
      <c r="C42" s="113" t="s">
        <v>154</v>
      </c>
      <c r="E42" s="113" t="s">
        <v>117</v>
      </c>
      <c r="F42" s="113"/>
      <c r="G42" s="113"/>
      <c r="H42" s="113"/>
      <c r="I42" s="114"/>
    </row>
    <row r="43" spans="2:9" ht="23.25">
      <c r="B43" s="524" t="s">
        <v>118</v>
      </c>
      <c r="C43" s="525"/>
      <c r="D43" s="525"/>
      <c r="E43" s="525"/>
      <c r="F43" s="525"/>
      <c r="G43" s="525"/>
      <c r="H43" s="526"/>
      <c r="I43" s="248" t="s">
        <v>609</v>
      </c>
    </row>
    <row r="44" spans="2:9" ht="23.25">
      <c r="B44" s="111"/>
      <c r="C44" s="130" t="s">
        <v>608</v>
      </c>
      <c r="D44" s="130"/>
      <c r="E44" s="130"/>
      <c r="F44" s="130"/>
      <c r="G44" s="130"/>
      <c r="H44" s="131"/>
      <c r="I44" s="114"/>
    </row>
    <row r="45" spans="2:9" ht="23.25">
      <c r="B45" s="120"/>
      <c r="C45" s="113" t="s">
        <v>627</v>
      </c>
      <c r="D45" s="113"/>
      <c r="E45" s="113"/>
      <c r="F45" s="113"/>
      <c r="I45" s="133"/>
    </row>
    <row r="46" spans="2:9" ht="23.25">
      <c r="B46" s="225" t="s">
        <v>605</v>
      </c>
      <c r="C46" s="226" t="s">
        <v>805</v>
      </c>
      <c r="D46" s="113" t="s">
        <v>607</v>
      </c>
      <c r="E46" s="245" t="s">
        <v>806</v>
      </c>
      <c r="F46" s="113"/>
      <c r="H46" s="209" t="s">
        <v>19</v>
      </c>
      <c r="I46" s="133">
        <f>+I19</f>
        <v>400</v>
      </c>
    </row>
    <row r="47" spans="2:9" ht="23.25">
      <c r="B47" s="225"/>
      <c r="C47" s="226"/>
      <c r="D47" s="113"/>
      <c r="E47" s="227"/>
      <c r="F47" s="113"/>
      <c r="G47" s="113"/>
      <c r="H47" s="209"/>
      <c r="I47" s="228"/>
    </row>
    <row r="48" spans="2:9" ht="23.25">
      <c r="B48" s="225"/>
      <c r="C48" s="226"/>
      <c r="D48" s="113"/>
      <c r="E48" s="227"/>
      <c r="F48" s="113"/>
      <c r="G48" s="113"/>
      <c r="H48" s="209"/>
      <c r="I48" s="228"/>
    </row>
    <row r="49" spans="2:9" ht="23.25">
      <c r="B49" s="225"/>
      <c r="C49" s="226"/>
      <c r="D49" s="113"/>
      <c r="E49" s="227"/>
      <c r="F49" s="113"/>
      <c r="G49" s="113"/>
      <c r="H49" s="209"/>
      <c r="I49" s="228"/>
    </row>
    <row r="50" spans="2:9" ht="23.25">
      <c r="B50" s="225"/>
      <c r="C50" s="226"/>
      <c r="D50" s="113"/>
      <c r="E50" s="227"/>
      <c r="F50" s="113"/>
      <c r="G50" s="113"/>
      <c r="H50" s="209"/>
      <c r="I50" s="228"/>
    </row>
    <row r="51" spans="2:9" ht="23.25">
      <c r="B51" s="243"/>
      <c r="C51" s="244"/>
      <c r="D51" s="44"/>
      <c r="E51" s="244" t="s">
        <v>119</v>
      </c>
      <c r="F51" s="545" t="s">
        <v>807</v>
      </c>
      <c r="G51" s="546"/>
      <c r="H51" s="547"/>
      <c r="I51" s="132">
        <f>SUM(I45:I50)</f>
        <v>400</v>
      </c>
    </row>
    <row r="52" spans="2:9" ht="23.25">
      <c r="B52" s="112"/>
      <c r="C52" s="113"/>
      <c r="D52" s="113"/>
      <c r="E52" s="113"/>
      <c r="F52" s="532" t="s">
        <v>322</v>
      </c>
      <c r="G52" s="532"/>
      <c r="H52" s="532"/>
      <c r="I52" s="114"/>
    </row>
    <row r="53" spans="2:9" ht="23.25">
      <c r="B53" s="112"/>
      <c r="C53" s="29"/>
      <c r="D53" s="113"/>
      <c r="E53" s="113"/>
      <c r="F53" s="113"/>
      <c r="G53" s="113"/>
      <c r="H53" s="113"/>
      <c r="I53" s="114"/>
    </row>
    <row r="54" spans="2:9" ht="23.25">
      <c r="B54" s="39"/>
      <c r="D54" s="310" t="s">
        <v>616</v>
      </c>
      <c r="E54" s="29" t="s">
        <v>613</v>
      </c>
      <c r="F54" s="29"/>
      <c r="G54" s="229" t="s">
        <v>614</v>
      </c>
      <c r="H54" s="29"/>
      <c r="I54" s="38"/>
    </row>
    <row r="55" spans="2:9" ht="23.25">
      <c r="B55" s="39"/>
      <c r="D55" s="113"/>
      <c r="E55" s="113" t="str">
        <f>+D39</f>
        <v>นายสุเวช  พฤษรัตน์</v>
      </c>
      <c r="F55" s="29"/>
      <c r="G55" s="113"/>
      <c r="H55" s="113"/>
      <c r="I55" s="38"/>
    </row>
    <row r="56" spans="2:9" ht="23.25">
      <c r="B56" s="112"/>
      <c r="C56" s="113"/>
      <c r="D56" s="29"/>
      <c r="E56" s="29"/>
      <c r="F56" s="29"/>
      <c r="G56" s="29"/>
      <c r="H56" s="29"/>
      <c r="I56" s="38"/>
    </row>
    <row r="57" spans="2:9" ht="23.25">
      <c r="B57" s="112"/>
      <c r="C57" s="113"/>
      <c r="D57" s="119"/>
      <c r="E57" s="119"/>
      <c r="F57" s="119"/>
      <c r="G57" s="119"/>
      <c r="H57" s="119"/>
      <c r="I57" s="38"/>
    </row>
    <row r="58" spans="2:9" ht="23.25">
      <c r="B58" s="112"/>
      <c r="C58" s="113"/>
      <c r="D58" s="119"/>
      <c r="E58" s="119"/>
      <c r="F58" s="119"/>
      <c r="G58" s="119"/>
      <c r="H58" s="119"/>
      <c r="I58" s="38"/>
    </row>
    <row r="59" spans="2:9" ht="23.25">
      <c r="B59" s="112"/>
      <c r="C59" s="113"/>
      <c r="D59" s="310" t="s">
        <v>616</v>
      </c>
      <c r="E59" s="29" t="s">
        <v>613</v>
      </c>
      <c r="F59" s="29"/>
      <c r="G59" s="229" t="s">
        <v>120</v>
      </c>
      <c r="H59" s="29"/>
      <c r="I59" s="38"/>
    </row>
    <row r="60" spans="2:9" ht="23.25">
      <c r="B60" s="112"/>
      <c r="C60" s="113"/>
      <c r="D60" s="29"/>
      <c r="E60" s="14" t="s">
        <v>8</v>
      </c>
      <c r="F60" s="29"/>
      <c r="G60" s="29"/>
      <c r="H60" s="29"/>
      <c r="I60" s="127"/>
    </row>
    <row r="61" spans="2:9" ht="23.25">
      <c r="B61" s="112"/>
      <c r="C61" s="113"/>
      <c r="D61" s="308" t="s">
        <v>611</v>
      </c>
      <c r="E61" s="14" t="s">
        <v>612</v>
      </c>
      <c r="F61" s="29"/>
      <c r="G61" s="29"/>
      <c r="H61" s="29"/>
      <c r="I61" s="127"/>
    </row>
    <row r="62" spans="2:9" ht="23.25">
      <c r="B62" s="115"/>
      <c r="C62" s="116"/>
      <c r="D62" s="128" t="s">
        <v>1</v>
      </c>
      <c r="E62" s="40">
        <f>+F37</f>
        <v>14</v>
      </c>
      <c r="F62" s="55" t="str">
        <f>+G37</f>
        <v>เดือน กรกฎาคม  พ.ศ.2560</v>
      </c>
      <c r="G62" s="55"/>
      <c r="H62" s="55"/>
      <c r="I62" s="129"/>
    </row>
    <row r="63" spans="2:9" ht="23.25">
      <c r="B63" s="111"/>
      <c r="C63" s="255"/>
      <c r="D63" s="255"/>
      <c r="E63" s="220"/>
      <c r="F63" s="220"/>
      <c r="G63" s="35"/>
      <c r="H63" s="220"/>
      <c r="I63" s="256"/>
    </row>
    <row r="64" spans="2:9" ht="23.25">
      <c r="B64" s="112"/>
      <c r="C64" s="246"/>
      <c r="D64" s="246"/>
      <c r="E64" s="119"/>
      <c r="F64" s="119"/>
      <c r="G64" s="29"/>
      <c r="H64" s="119"/>
      <c r="I64" s="312"/>
    </row>
    <row r="65" spans="2:9" ht="23.25">
      <c r="B65" s="112"/>
      <c r="C65" s="246"/>
      <c r="D65" s="246"/>
      <c r="E65" s="119"/>
      <c r="F65" s="119"/>
      <c r="G65" s="29"/>
      <c r="H65" s="119"/>
      <c r="I65" s="312"/>
    </row>
    <row r="66" spans="2:9" ht="23.25">
      <c r="B66" s="112"/>
      <c r="C66" s="246"/>
      <c r="D66" s="246"/>
      <c r="E66" s="119"/>
      <c r="F66" s="119"/>
      <c r="G66" s="29"/>
      <c r="H66" s="119"/>
      <c r="I66" s="312"/>
    </row>
    <row r="67" spans="2:9" ht="23.25">
      <c r="B67" s="112"/>
      <c r="C67" s="246"/>
      <c r="D67" s="246"/>
      <c r="E67" s="246" t="s">
        <v>116</v>
      </c>
      <c r="F67" s="246"/>
      <c r="G67" s="246"/>
      <c r="H67" s="246"/>
      <c r="I67" s="247"/>
    </row>
    <row r="68" spans="2:9" ht="23.25">
      <c r="B68" s="112"/>
      <c r="C68" s="113"/>
      <c r="D68" s="113"/>
      <c r="E68" s="52" t="s">
        <v>1</v>
      </c>
      <c r="F68" s="309">
        <f>+E62</f>
        <v>14</v>
      </c>
      <c r="G68" s="52" t="str">
        <f>+F62</f>
        <v>เดือน กรกฎาคม  พ.ศ.2560</v>
      </c>
      <c r="H68" s="52"/>
      <c r="I68" s="38"/>
    </row>
    <row r="69" spans="2:9" ht="23.25">
      <c r="B69" s="112"/>
      <c r="C69" s="113"/>
      <c r="D69" s="113"/>
      <c r="E69" s="113"/>
      <c r="F69" s="113"/>
      <c r="G69" s="113"/>
      <c r="H69" s="113"/>
      <c r="I69" s="114"/>
    </row>
    <row r="70" spans="2:9" ht="23.25">
      <c r="B70" s="112"/>
      <c r="C70" s="113" t="s">
        <v>314</v>
      </c>
      <c r="D70" s="113" t="str">
        <f>+'7.ใบสำคัญรับเงินกก.'!C19</f>
        <v>นายถาวร  ชำนาญ</v>
      </c>
      <c r="E70" s="113"/>
      <c r="F70" s="113"/>
      <c r="G70" s="113" t="s">
        <v>610</v>
      </c>
      <c r="H70" s="113"/>
      <c r="I70" s="38"/>
    </row>
    <row r="71" spans="2:9" ht="23.25">
      <c r="B71" s="112" t="s">
        <v>316</v>
      </c>
      <c r="C71" s="113" t="s">
        <v>326</v>
      </c>
      <c r="D71" s="29"/>
      <c r="E71" s="113"/>
      <c r="F71" s="113"/>
      <c r="G71" s="29"/>
      <c r="H71" s="113"/>
      <c r="I71" s="38"/>
    </row>
    <row r="72" spans="2:9" ht="23.25">
      <c r="B72" s="112" t="s">
        <v>615</v>
      </c>
      <c r="C72" s="113"/>
      <c r="D72" s="29"/>
      <c r="E72" s="113"/>
      <c r="F72" s="29"/>
      <c r="G72" s="113"/>
      <c r="H72" s="113"/>
      <c r="I72" s="38"/>
    </row>
    <row r="73" spans="2:9" ht="23.25">
      <c r="B73" s="39" t="s">
        <v>153</v>
      </c>
      <c r="C73" s="113" t="s">
        <v>154</v>
      </c>
      <c r="E73" s="113" t="s">
        <v>117</v>
      </c>
      <c r="F73" s="113"/>
      <c r="G73" s="113"/>
      <c r="H73" s="113"/>
      <c r="I73" s="114"/>
    </row>
    <row r="74" spans="2:9" ht="23.25">
      <c r="B74" s="524" t="s">
        <v>118</v>
      </c>
      <c r="C74" s="525"/>
      <c r="D74" s="525"/>
      <c r="E74" s="525"/>
      <c r="F74" s="525"/>
      <c r="G74" s="525"/>
      <c r="H74" s="526"/>
      <c r="I74" s="248" t="s">
        <v>609</v>
      </c>
    </row>
    <row r="75" spans="2:9" ht="23.25">
      <c r="B75" s="111"/>
      <c r="C75" s="130" t="s">
        <v>608</v>
      </c>
      <c r="D75" s="130"/>
      <c r="E75" s="130"/>
      <c r="F75" s="130"/>
      <c r="G75" s="130"/>
      <c r="H75" s="131"/>
      <c r="I75" s="114"/>
    </row>
    <row r="76" spans="2:9" ht="23.25">
      <c r="B76" s="120"/>
      <c r="C76" s="113" t="s">
        <v>627</v>
      </c>
      <c r="D76" s="113"/>
      <c r="E76" s="113"/>
      <c r="F76" s="113"/>
      <c r="I76" s="133"/>
    </row>
    <row r="77" spans="2:9" ht="23.25">
      <c r="B77" s="225" t="s">
        <v>605</v>
      </c>
      <c r="C77" s="226" t="s">
        <v>805</v>
      </c>
      <c r="D77" s="113" t="s">
        <v>607</v>
      </c>
      <c r="E77" s="245" t="s">
        <v>806</v>
      </c>
      <c r="F77" s="113"/>
      <c r="H77" s="209" t="s">
        <v>19</v>
      </c>
      <c r="I77" s="133">
        <f>+I51</f>
        <v>400</v>
      </c>
    </row>
    <row r="78" spans="2:9" ht="23.25">
      <c r="B78" s="225"/>
      <c r="C78" s="226"/>
      <c r="D78" s="113"/>
      <c r="E78" s="227"/>
      <c r="F78" s="113"/>
      <c r="G78" s="113"/>
      <c r="H78" s="209"/>
      <c r="I78" s="228"/>
    </row>
    <row r="79" spans="2:9" ht="23.25">
      <c r="B79" s="225"/>
      <c r="C79" s="226"/>
      <c r="D79" s="113"/>
      <c r="E79" s="227"/>
      <c r="F79" s="113"/>
      <c r="G79" s="113"/>
      <c r="H79" s="209"/>
      <c r="I79" s="228"/>
    </row>
    <row r="80" spans="2:9" ht="23.25">
      <c r="B80" s="225"/>
      <c r="C80" s="226"/>
      <c r="D80" s="113"/>
      <c r="E80" s="227"/>
      <c r="F80" s="113"/>
      <c r="G80" s="113"/>
      <c r="H80" s="209"/>
      <c r="I80" s="228"/>
    </row>
    <row r="81" spans="2:9" ht="23.25">
      <c r="B81" s="225"/>
      <c r="C81" s="226"/>
      <c r="D81" s="113"/>
      <c r="E81" s="227"/>
      <c r="F81" s="113"/>
      <c r="G81" s="113"/>
      <c r="H81" s="209"/>
      <c r="I81" s="228"/>
    </row>
    <row r="82" spans="2:9" ht="23.25">
      <c r="B82" s="243"/>
      <c r="C82" s="244"/>
      <c r="D82" s="44"/>
      <c r="E82" s="244" t="s">
        <v>119</v>
      </c>
      <c r="F82" s="545" t="s">
        <v>807</v>
      </c>
      <c r="G82" s="546"/>
      <c r="H82" s="547"/>
      <c r="I82" s="132">
        <f>SUM(I76:I81)</f>
        <v>400</v>
      </c>
    </row>
    <row r="83" spans="2:9" ht="23.25">
      <c r="B83" s="112"/>
      <c r="C83" s="113"/>
      <c r="D83" s="113"/>
      <c r="E83" s="113"/>
      <c r="F83" s="532" t="s">
        <v>322</v>
      </c>
      <c r="G83" s="532"/>
      <c r="H83" s="532"/>
      <c r="I83" s="114"/>
    </row>
    <row r="84" spans="2:9" ht="23.25">
      <c r="B84" s="112"/>
      <c r="C84" s="29"/>
      <c r="D84" s="113"/>
      <c r="E84" s="113"/>
      <c r="F84" s="113"/>
      <c r="G84" s="113"/>
      <c r="H84" s="113"/>
      <c r="I84" s="114"/>
    </row>
    <row r="85" spans="2:9" ht="23.25">
      <c r="B85" s="39"/>
      <c r="D85" s="310" t="s">
        <v>616</v>
      </c>
      <c r="E85" s="29" t="s">
        <v>613</v>
      </c>
      <c r="F85" s="29"/>
      <c r="G85" s="229" t="s">
        <v>614</v>
      </c>
      <c r="H85" s="29"/>
      <c r="I85" s="38"/>
    </row>
    <row r="86" spans="2:9" ht="23.25">
      <c r="B86" s="39"/>
      <c r="D86" s="113"/>
      <c r="E86" s="113" t="str">
        <f>+D70</f>
        <v>นายถาวร  ชำนาญ</v>
      </c>
      <c r="F86" s="29"/>
      <c r="G86" s="113"/>
      <c r="H86" s="113"/>
      <c r="I86" s="38"/>
    </row>
    <row r="87" spans="2:9" ht="23.25">
      <c r="B87" s="112"/>
      <c r="C87" s="113"/>
      <c r="D87" s="29"/>
      <c r="E87" s="29"/>
      <c r="F87" s="29"/>
      <c r="G87" s="29"/>
      <c r="H87" s="29"/>
      <c r="I87" s="38"/>
    </row>
    <row r="88" spans="2:9" ht="23.25">
      <c r="B88" s="112"/>
      <c r="C88" s="113"/>
      <c r="D88" s="29"/>
      <c r="E88" s="29"/>
      <c r="F88" s="29"/>
      <c r="G88" s="29"/>
      <c r="H88" s="29"/>
      <c r="I88" s="38"/>
    </row>
    <row r="89" spans="2:9" ht="23.25">
      <c r="B89" s="112"/>
      <c r="C89" s="113"/>
      <c r="D89" s="119"/>
      <c r="E89" s="119"/>
      <c r="F89" s="119"/>
      <c r="G89" s="119"/>
      <c r="H89" s="119"/>
      <c r="I89" s="38"/>
    </row>
    <row r="90" spans="2:9" ht="23.25">
      <c r="B90" s="112"/>
      <c r="C90" s="113"/>
      <c r="D90" s="310" t="s">
        <v>616</v>
      </c>
      <c r="E90" s="29" t="s">
        <v>613</v>
      </c>
      <c r="F90" s="29"/>
      <c r="G90" s="229" t="s">
        <v>120</v>
      </c>
      <c r="H90" s="29"/>
      <c r="I90" s="38"/>
    </row>
    <row r="91" spans="2:9" ht="23.25">
      <c r="B91" s="112"/>
      <c r="C91" s="113"/>
      <c r="D91" s="29"/>
      <c r="E91" s="14" t="s">
        <v>8</v>
      </c>
      <c r="F91" s="29"/>
      <c r="G91" s="29"/>
      <c r="H91" s="29"/>
      <c r="I91" s="127"/>
    </row>
    <row r="92" spans="2:9" ht="23.25">
      <c r="B92" s="112"/>
      <c r="C92" s="113"/>
      <c r="D92" s="308" t="s">
        <v>611</v>
      </c>
      <c r="E92" s="14" t="s">
        <v>612</v>
      </c>
      <c r="F92" s="29"/>
      <c r="G92" s="29"/>
      <c r="H92" s="29"/>
      <c r="I92" s="127"/>
    </row>
    <row r="93" spans="2:9" ht="23.25">
      <c r="B93" s="115"/>
      <c r="C93" s="116"/>
      <c r="D93" s="128" t="s">
        <v>1</v>
      </c>
      <c r="E93" s="40">
        <f>+F68</f>
        <v>14</v>
      </c>
      <c r="F93" s="55" t="str">
        <f>+G68</f>
        <v>เดือน กรกฎาคม  พ.ศ.2560</v>
      </c>
      <c r="G93" s="55"/>
      <c r="H93" s="55"/>
      <c r="I93" s="129"/>
    </row>
    <row r="94" spans="2:9" ht="23.25">
      <c r="B94" s="111"/>
      <c r="C94" s="255"/>
      <c r="D94" s="255"/>
      <c r="E94" s="220"/>
      <c r="F94" s="220"/>
      <c r="G94" s="35"/>
      <c r="H94" s="220"/>
      <c r="I94" s="256"/>
    </row>
    <row r="95" spans="2:9" ht="23.25">
      <c r="B95" s="112"/>
      <c r="C95" s="246"/>
      <c r="D95" s="246"/>
      <c r="E95" s="119"/>
      <c r="F95" s="119"/>
      <c r="G95" s="29"/>
      <c r="H95" s="119"/>
      <c r="I95" s="312"/>
    </row>
    <row r="96" spans="2:9" ht="23.25">
      <c r="B96" s="112"/>
      <c r="C96" s="246"/>
      <c r="D96" s="246"/>
      <c r="E96" s="119"/>
      <c r="F96" s="119"/>
      <c r="G96" s="29"/>
      <c r="H96" s="119"/>
      <c r="I96" s="312"/>
    </row>
    <row r="97" spans="2:9" ht="23.25">
      <c r="B97" s="112"/>
      <c r="C97" s="246"/>
      <c r="D97" s="246"/>
      <c r="E97" s="119"/>
      <c r="F97" s="119"/>
      <c r="G97" s="29"/>
      <c r="H97" s="119"/>
      <c r="I97" s="312"/>
    </row>
    <row r="98" spans="2:9" ht="23.25">
      <c r="B98" s="112"/>
      <c r="C98" s="246"/>
      <c r="D98" s="246"/>
      <c r="E98" s="246" t="s">
        <v>116</v>
      </c>
      <c r="F98" s="246"/>
      <c r="G98" s="246"/>
      <c r="H98" s="246"/>
      <c r="I98" s="247"/>
    </row>
    <row r="99" spans="2:9" ht="23.25">
      <c r="B99" s="112"/>
      <c r="C99" s="113"/>
      <c r="D99" s="113"/>
      <c r="E99" s="52" t="s">
        <v>1</v>
      </c>
      <c r="F99" s="309">
        <f>+E93</f>
        <v>14</v>
      </c>
      <c r="G99" s="52" t="str">
        <f>+F93</f>
        <v>เดือน กรกฎาคม  พ.ศ.2560</v>
      </c>
      <c r="H99" s="52"/>
      <c r="I99" s="38"/>
    </row>
    <row r="100" spans="2:9" ht="23.25">
      <c r="B100" s="112"/>
      <c r="C100" s="113"/>
      <c r="D100" s="113"/>
      <c r="E100" s="113"/>
      <c r="F100" s="113"/>
      <c r="G100" s="113"/>
      <c r="H100" s="113"/>
      <c r="I100" s="114"/>
    </row>
    <row r="101" spans="2:9" ht="23.25">
      <c r="B101" s="112"/>
      <c r="C101" s="113" t="s">
        <v>314</v>
      </c>
      <c r="D101" s="113" t="str">
        <f>+'7.ใบสำคัญรับเงินกก.'!C20</f>
        <v>นายกิตติ  มาลากอง</v>
      </c>
      <c r="E101" s="113"/>
      <c r="F101" s="113"/>
      <c r="G101" s="113" t="s">
        <v>610</v>
      </c>
      <c r="H101" s="113"/>
      <c r="I101" s="38"/>
    </row>
    <row r="102" spans="2:9" ht="23.25">
      <c r="B102" s="112" t="s">
        <v>316</v>
      </c>
      <c r="C102" s="113" t="s">
        <v>326</v>
      </c>
      <c r="D102" s="29"/>
      <c r="E102" s="113"/>
      <c r="F102" s="113"/>
      <c r="G102" s="29"/>
      <c r="H102" s="113"/>
      <c r="I102" s="38"/>
    </row>
    <row r="103" spans="2:9" ht="23.25">
      <c r="B103" s="112" t="s">
        <v>615</v>
      </c>
      <c r="C103" s="113"/>
      <c r="D103" s="29"/>
      <c r="E103" s="113"/>
      <c r="F103" s="29"/>
      <c r="G103" s="113"/>
      <c r="H103" s="113"/>
      <c r="I103" s="38"/>
    </row>
    <row r="104" spans="2:9" ht="23.25">
      <c r="B104" s="39" t="s">
        <v>153</v>
      </c>
      <c r="C104" s="113" t="s">
        <v>154</v>
      </c>
      <c r="E104" s="113" t="s">
        <v>117</v>
      </c>
      <c r="F104" s="113"/>
      <c r="G104" s="113"/>
      <c r="H104" s="113"/>
      <c r="I104" s="114"/>
    </row>
    <row r="105" spans="2:9" ht="23.25">
      <c r="B105" s="524" t="s">
        <v>118</v>
      </c>
      <c r="C105" s="525"/>
      <c r="D105" s="525"/>
      <c r="E105" s="525"/>
      <c r="F105" s="525"/>
      <c r="G105" s="525"/>
      <c r="H105" s="526"/>
      <c r="I105" s="248" t="s">
        <v>609</v>
      </c>
    </row>
    <row r="106" spans="2:9" ht="23.25">
      <c r="B106" s="111"/>
      <c r="C106" s="130" t="s">
        <v>608</v>
      </c>
      <c r="D106" s="130"/>
      <c r="E106" s="130"/>
      <c r="F106" s="130"/>
      <c r="G106" s="130"/>
      <c r="H106" s="131"/>
      <c r="I106" s="114"/>
    </row>
    <row r="107" spans="2:9" ht="23.25">
      <c r="B107" s="120"/>
      <c r="C107" s="113" t="s">
        <v>627</v>
      </c>
      <c r="D107" s="113"/>
      <c r="E107" s="113"/>
      <c r="F107" s="113"/>
      <c r="I107" s="133"/>
    </row>
    <row r="108" spans="2:9" ht="23.25">
      <c r="B108" s="225" t="s">
        <v>605</v>
      </c>
      <c r="C108" s="226" t="s">
        <v>805</v>
      </c>
      <c r="D108" s="113" t="s">
        <v>607</v>
      </c>
      <c r="E108" s="245" t="s">
        <v>806</v>
      </c>
      <c r="F108" s="113"/>
      <c r="H108" s="209" t="s">
        <v>19</v>
      </c>
      <c r="I108" s="133">
        <f>+I82</f>
        <v>400</v>
      </c>
    </row>
    <row r="109" spans="2:9" ht="23.25">
      <c r="B109" s="225"/>
      <c r="C109" s="226"/>
      <c r="D109" s="113"/>
      <c r="E109" s="227"/>
      <c r="F109" s="113"/>
      <c r="G109" s="113"/>
      <c r="H109" s="209"/>
      <c r="I109" s="228"/>
    </row>
    <row r="110" spans="2:9" ht="23.25">
      <c r="B110" s="225"/>
      <c r="C110" s="226"/>
      <c r="D110" s="113"/>
      <c r="E110" s="227"/>
      <c r="F110" s="113"/>
      <c r="G110" s="113"/>
      <c r="H110" s="209"/>
      <c r="I110" s="228"/>
    </row>
    <row r="111" spans="2:9" ht="23.25">
      <c r="B111" s="225"/>
      <c r="C111" s="226"/>
      <c r="D111" s="113"/>
      <c r="E111" s="227"/>
      <c r="F111" s="113"/>
      <c r="G111" s="113"/>
      <c r="H111" s="209"/>
      <c r="I111" s="228"/>
    </row>
    <row r="112" spans="2:9" ht="23.25">
      <c r="B112" s="225"/>
      <c r="C112" s="226"/>
      <c r="D112" s="113"/>
      <c r="E112" s="227"/>
      <c r="F112" s="113"/>
      <c r="G112" s="113"/>
      <c r="H112" s="209"/>
      <c r="I112" s="228"/>
    </row>
    <row r="113" spans="2:9" ht="23.25">
      <c r="B113" s="243"/>
      <c r="C113" s="244"/>
      <c r="D113" s="44"/>
      <c r="E113" s="244" t="s">
        <v>119</v>
      </c>
      <c r="F113" s="545" t="s">
        <v>807</v>
      </c>
      <c r="G113" s="546"/>
      <c r="H113" s="547"/>
      <c r="I113" s="132">
        <f>SUM(I107:I112)</f>
        <v>400</v>
      </c>
    </row>
    <row r="114" spans="2:9" ht="23.25">
      <c r="B114" s="112"/>
      <c r="C114" s="113"/>
      <c r="D114" s="113"/>
      <c r="E114" s="113"/>
      <c r="F114" s="532" t="s">
        <v>322</v>
      </c>
      <c r="G114" s="532"/>
      <c r="H114" s="532"/>
      <c r="I114" s="114"/>
    </row>
    <row r="115" spans="2:9" ht="23.25">
      <c r="B115" s="112"/>
      <c r="C115" s="29"/>
      <c r="D115" s="113"/>
      <c r="E115" s="113"/>
      <c r="F115" s="113"/>
      <c r="G115" s="113"/>
      <c r="H115" s="113"/>
      <c r="I115" s="114"/>
    </row>
    <row r="116" spans="2:9" ht="23.25">
      <c r="B116" s="39"/>
      <c r="D116" s="310" t="s">
        <v>616</v>
      </c>
      <c r="E116" s="29" t="s">
        <v>613</v>
      </c>
      <c r="F116" s="29"/>
      <c r="G116" s="229" t="s">
        <v>614</v>
      </c>
      <c r="H116" s="29"/>
      <c r="I116" s="38"/>
    </row>
    <row r="117" spans="2:9" ht="23.25">
      <c r="B117" s="39"/>
      <c r="D117" s="113"/>
      <c r="E117" s="113" t="str">
        <f>+D101</f>
        <v>นายกิตติ  มาลากอง</v>
      </c>
      <c r="F117" s="29"/>
      <c r="G117" s="113"/>
      <c r="H117" s="113"/>
      <c r="I117" s="38"/>
    </row>
    <row r="118" spans="2:9" ht="23.25">
      <c r="B118" s="112"/>
      <c r="C118" s="113"/>
      <c r="D118" s="29"/>
      <c r="E118" s="29"/>
      <c r="F118" s="29"/>
      <c r="G118" s="29"/>
      <c r="H118" s="29"/>
      <c r="I118" s="38"/>
    </row>
    <row r="119" spans="2:9" ht="23.25">
      <c r="B119" s="112"/>
      <c r="C119" s="113"/>
      <c r="D119" s="29"/>
      <c r="E119" s="29"/>
      <c r="F119" s="29"/>
      <c r="G119" s="29"/>
      <c r="H119" s="29"/>
      <c r="I119" s="38"/>
    </row>
    <row r="120" spans="2:9" ht="23.25">
      <c r="B120" s="112"/>
      <c r="C120" s="113"/>
      <c r="D120" s="119"/>
      <c r="E120" s="119"/>
      <c r="F120" s="119"/>
      <c r="G120" s="119"/>
      <c r="H120" s="119"/>
      <c r="I120" s="38"/>
    </row>
    <row r="121" spans="2:9" ht="23.25">
      <c r="B121" s="112"/>
      <c r="C121" s="113"/>
      <c r="D121" s="310" t="s">
        <v>616</v>
      </c>
      <c r="E121" s="29" t="s">
        <v>613</v>
      </c>
      <c r="F121" s="29"/>
      <c r="G121" s="229" t="s">
        <v>120</v>
      </c>
      <c r="H121" s="29"/>
      <c r="I121" s="38"/>
    </row>
    <row r="122" spans="2:9" ht="23.25">
      <c r="B122" s="112"/>
      <c r="C122" s="113"/>
      <c r="D122" s="29"/>
      <c r="E122" s="14" t="s">
        <v>8</v>
      </c>
      <c r="F122" s="29"/>
      <c r="G122" s="29"/>
      <c r="H122" s="29"/>
      <c r="I122" s="127"/>
    </row>
    <row r="123" spans="2:9" ht="23.25">
      <c r="B123" s="112"/>
      <c r="C123" s="113"/>
      <c r="D123" s="308" t="s">
        <v>611</v>
      </c>
      <c r="E123" s="14" t="s">
        <v>612</v>
      </c>
      <c r="F123" s="29"/>
      <c r="G123" s="29"/>
      <c r="H123" s="29"/>
      <c r="I123" s="127"/>
    </row>
    <row r="124" spans="2:9" ht="23.25">
      <c r="B124" s="115"/>
      <c r="C124" s="116"/>
      <c r="D124" s="128" t="s">
        <v>1</v>
      </c>
      <c r="E124" s="40">
        <f>+F99</f>
        <v>14</v>
      </c>
      <c r="F124" s="55" t="str">
        <f>+G99</f>
        <v>เดือน กรกฎาคม  พ.ศ.2560</v>
      </c>
      <c r="G124" s="55"/>
      <c r="H124" s="55"/>
      <c r="I124" s="129"/>
    </row>
    <row r="125" spans="2:9" ht="23.25">
      <c r="B125" s="111"/>
      <c r="C125" s="255"/>
      <c r="D125" s="255"/>
      <c r="E125" s="220"/>
      <c r="F125" s="220"/>
      <c r="G125" s="35"/>
      <c r="H125" s="220"/>
      <c r="I125" s="256"/>
    </row>
    <row r="126" spans="2:9" ht="23.25">
      <c r="B126" s="112"/>
      <c r="C126" s="246"/>
      <c r="D126" s="246"/>
      <c r="E126" s="119"/>
      <c r="F126" s="119"/>
      <c r="G126" s="29"/>
      <c r="H126" s="119"/>
      <c r="I126" s="312"/>
    </row>
    <row r="127" spans="2:9" ht="23.25">
      <c r="B127" s="112"/>
      <c r="C127" s="246"/>
      <c r="D127" s="246"/>
      <c r="E127" s="119"/>
      <c r="F127" s="119"/>
      <c r="G127" s="29"/>
      <c r="H127" s="119"/>
      <c r="I127" s="312"/>
    </row>
    <row r="128" spans="2:9" ht="23.25">
      <c r="B128" s="112"/>
      <c r="C128" s="246"/>
      <c r="D128" s="246"/>
      <c r="E128" s="119"/>
      <c r="F128" s="119"/>
      <c r="G128" s="29"/>
      <c r="H128" s="119"/>
      <c r="I128" s="312"/>
    </row>
    <row r="129" spans="2:9" ht="23.25">
      <c r="B129" s="112"/>
      <c r="C129" s="246"/>
      <c r="D129" s="246"/>
      <c r="E129" s="246" t="s">
        <v>116</v>
      </c>
      <c r="F129" s="246"/>
      <c r="G129" s="246"/>
      <c r="H129" s="246"/>
      <c r="I129" s="247"/>
    </row>
    <row r="130" spans="2:9" ht="23.25">
      <c r="B130" s="112"/>
      <c r="C130" s="113"/>
      <c r="D130" s="113"/>
      <c r="E130" s="52" t="s">
        <v>1</v>
      </c>
      <c r="F130" s="309">
        <f>+E124</f>
        <v>14</v>
      </c>
      <c r="G130" s="52" t="str">
        <f>+F124</f>
        <v>เดือน กรกฎาคม  พ.ศ.2560</v>
      </c>
      <c r="H130" s="52"/>
      <c r="I130" s="38"/>
    </row>
    <row r="131" spans="2:9" ht="23.25">
      <c r="B131" s="112"/>
      <c r="C131" s="113"/>
      <c r="D131" s="113"/>
      <c r="E131" s="113"/>
      <c r="F131" s="113"/>
      <c r="G131" s="113"/>
      <c r="H131" s="113"/>
      <c r="I131" s="114"/>
    </row>
    <row r="132" spans="2:9" ht="23.25">
      <c r="B132" s="112"/>
      <c r="C132" s="113" t="s">
        <v>314</v>
      </c>
      <c r="D132" s="113" t="str">
        <f>+'7.ใบสำคัญรับเงินกก.'!C21</f>
        <v>นายมาโนชญ์  รัตนประทุม</v>
      </c>
      <c r="E132" s="113"/>
      <c r="F132" s="113"/>
      <c r="G132" s="113" t="s">
        <v>610</v>
      </c>
      <c r="H132" s="113"/>
      <c r="I132" s="38"/>
    </row>
    <row r="133" spans="2:9" ht="23.25">
      <c r="B133" s="112" t="s">
        <v>316</v>
      </c>
      <c r="C133" s="113" t="s">
        <v>326</v>
      </c>
      <c r="D133" s="29"/>
      <c r="E133" s="113"/>
      <c r="F133" s="113"/>
      <c r="G133" s="29"/>
      <c r="H133" s="113"/>
      <c r="I133" s="38"/>
    </row>
    <row r="134" spans="2:9" ht="23.25">
      <c r="B134" s="112" t="s">
        <v>615</v>
      </c>
      <c r="C134" s="113"/>
      <c r="D134" s="29"/>
      <c r="E134" s="113"/>
      <c r="F134" s="29"/>
      <c r="G134" s="113"/>
      <c r="H134" s="113"/>
      <c r="I134" s="38"/>
    </row>
    <row r="135" spans="2:9" ht="23.25">
      <c r="B135" s="39" t="s">
        <v>153</v>
      </c>
      <c r="C135" s="113" t="s">
        <v>154</v>
      </c>
      <c r="E135" s="113" t="s">
        <v>117</v>
      </c>
      <c r="F135" s="113"/>
      <c r="G135" s="113"/>
      <c r="H135" s="113"/>
      <c r="I135" s="114"/>
    </row>
    <row r="136" spans="2:9" ht="23.25">
      <c r="B136" s="524" t="s">
        <v>118</v>
      </c>
      <c r="C136" s="525"/>
      <c r="D136" s="525"/>
      <c r="E136" s="525"/>
      <c r="F136" s="525"/>
      <c r="G136" s="525"/>
      <c r="H136" s="526"/>
      <c r="I136" s="248" t="s">
        <v>609</v>
      </c>
    </row>
    <row r="137" spans="2:9" ht="23.25">
      <c r="B137" s="111"/>
      <c r="C137" s="130" t="s">
        <v>608</v>
      </c>
      <c r="D137" s="130"/>
      <c r="E137" s="130"/>
      <c r="F137" s="130"/>
      <c r="G137" s="130"/>
      <c r="H137" s="131"/>
      <c r="I137" s="114"/>
    </row>
    <row r="138" spans="2:9" ht="23.25">
      <c r="B138" s="120"/>
      <c r="C138" s="113" t="s">
        <v>627</v>
      </c>
      <c r="D138" s="113"/>
      <c r="E138" s="113"/>
      <c r="F138" s="113"/>
      <c r="I138" s="133"/>
    </row>
    <row r="139" spans="2:9" ht="23.25">
      <c r="B139" s="225" t="s">
        <v>605</v>
      </c>
      <c r="C139" s="226" t="s">
        <v>805</v>
      </c>
      <c r="D139" s="113" t="s">
        <v>607</v>
      </c>
      <c r="E139" s="245" t="s">
        <v>806</v>
      </c>
      <c r="F139" s="113"/>
      <c r="H139" s="209" t="s">
        <v>19</v>
      </c>
      <c r="I139" s="133">
        <f>+I108</f>
        <v>400</v>
      </c>
    </row>
    <row r="140" spans="2:9" ht="23.25">
      <c r="B140" s="225"/>
      <c r="C140" s="226"/>
      <c r="D140" s="113"/>
      <c r="E140" s="227"/>
      <c r="F140" s="113"/>
      <c r="G140" s="113"/>
      <c r="H140" s="209"/>
      <c r="I140" s="228"/>
    </row>
    <row r="141" spans="2:9" ht="23.25">
      <c r="B141" s="225"/>
      <c r="C141" s="226"/>
      <c r="D141" s="113"/>
      <c r="E141" s="227"/>
      <c r="F141" s="113"/>
      <c r="G141" s="113"/>
      <c r="H141" s="209"/>
      <c r="I141" s="228"/>
    </row>
    <row r="142" spans="2:9" ht="23.25">
      <c r="B142" s="225"/>
      <c r="C142" s="226"/>
      <c r="D142" s="113"/>
      <c r="E142" s="227"/>
      <c r="F142" s="113"/>
      <c r="G142" s="113"/>
      <c r="H142" s="209"/>
      <c r="I142" s="228"/>
    </row>
    <row r="143" spans="2:9" ht="23.25">
      <c r="B143" s="225"/>
      <c r="C143" s="226"/>
      <c r="D143" s="113"/>
      <c r="E143" s="227"/>
      <c r="F143" s="113"/>
      <c r="G143" s="113"/>
      <c r="H143" s="209"/>
      <c r="I143" s="228"/>
    </row>
    <row r="144" spans="2:9" ht="23.25">
      <c r="B144" s="243"/>
      <c r="C144" s="244"/>
      <c r="D144" s="44"/>
      <c r="E144" s="244" t="s">
        <v>119</v>
      </c>
      <c r="F144" s="545" t="s">
        <v>807</v>
      </c>
      <c r="G144" s="546"/>
      <c r="H144" s="547"/>
      <c r="I144" s="132">
        <f>SUM(I138:I143)</f>
        <v>400</v>
      </c>
    </row>
    <row r="145" spans="2:9" ht="23.25">
      <c r="B145" s="112"/>
      <c r="C145" s="113"/>
      <c r="D145" s="113"/>
      <c r="E145" s="113"/>
      <c r="F145" s="532" t="s">
        <v>322</v>
      </c>
      <c r="G145" s="532"/>
      <c r="H145" s="532"/>
      <c r="I145" s="114"/>
    </row>
    <row r="146" spans="2:9" ht="23.25">
      <c r="B146" s="112"/>
      <c r="C146" s="29"/>
      <c r="D146" s="113"/>
      <c r="E146" s="113"/>
      <c r="F146" s="113"/>
      <c r="G146" s="113"/>
      <c r="H146" s="113"/>
      <c r="I146" s="114"/>
    </row>
    <row r="147" spans="2:9" ht="23.25">
      <c r="B147" s="39"/>
      <c r="D147" s="310" t="s">
        <v>616</v>
      </c>
      <c r="E147" s="29" t="s">
        <v>613</v>
      </c>
      <c r="F147" s="29"/>
      <c r="G147" s="229" t="s">
        <v>614</v>
      </c>
      <c r="H147" s="29"/>
      <c r="I147" s="38"/>
    </row>
    <row r="148" spans="2:9" ht="23.25">
      <c r="B148" s="39"/>
      <c r="D148" s="113"/>
      <c r="E148" s="113" t="str">
        <f>+D132</f>
        <v>นายมาโนชญ์  รัตนประทุม</v>
      </c>
      <c r="F148" s="29"/>
      <c r="G148" s="113"/>
      <c r="H148" s="113"/>
      <c r="I148" s="38"/>
    </row>
    <row r="149" spans="2:9" ht="23.25">
      <c r="B149" s="112"/>
      <c r="C149" s="113"/>
      <c r="D149" s="29"/>
      <c r="E149" s="29"/>
      <c r="F149" s="29"/>
      <c r="G149" s="29"/>
      <c r="H149" s="29"/>
      <c r="I149" s="38"/>
    </row>
    <row r="150" spans="2:9" ht="23.25">
      <c r="B150" s="112"/>
      <c r="C150" s="113"/>
      <c r="D150" s="29"/>
      <c r="E150" s="29"/>
      <c r="F150" s="29"/>
      <c r="G150" s="29"/>
      <c r="H150" s="29"/>
      <c r="I150" s="38"/>
    </row>
    <row r="151" spans="2:9" ht="23.25">
      <c r="B151" s="112"/>
      <c r="C151" s="113"/>
      <c r="D151" s="119"/>
      <c r="E151" s="119"/>
      <c r="F151" s="119"/>
      <c r="G151" s="119"/>
      <c r="H151" s="119"/>
      <c r="I151" s="38"/>
    </row>
    <row r="152" spans="2:9" ht="23.25">
      <c r="B152" s="112"/>
      <c r="C152" s="113"/>
      <c r="D152" s="310" t="s">
        <v>616</v>
      </c>
      <c r="E152" s="29" t="s">
        <v>613</v>
      </c>
      <c r="F152" s="29"/>
      <c r="G152" s="229" t="s">
        <v>120</v>
      </c>
      <c r="H152" s="29"/>
      <c r="I152" s="38"/>
    </row>
    <row r="153" spans="2:9" ht="23.25">
      <c r="B153" s="112"/>
      <c r="C153" s="113"/>
      <c r="D153" s="29"/>
      <c r="E153" s="14" t="s">
        <v>8</v>
      </c>
      <c r="F153" s="29"/>
      <c r="G153" s="29"/>
      <c r="H153" s="29"/>
      <c r="I153" s="127"/>
    </row>
    <row r="154" spans="2:9" ht="23.25">
      <c r="B154" s="112"/>
      <c r="C154" s="113"/>
      <c r="D154" s="308" t="s">
        <v>611</v>
      </c>
      <c r="E154" s="14" t="s">
        <v>612</v>
      </c>
      <c r="F154" s="29"/>
      <c r="G154" s="29"/>
      <c r="H154" s="29"/>
      <c r="I154" s="127"/>
    </row>
    <row r="155" spans="2:9" ht="23.25">
      <c r="B155" s="115"/>
      <c r="C155" s="116"/>
      <c r="D155" s="128" t="s">
        <v>1</v>
      </c>
      <c r="E155" s="40">
        <f>+F130</f>
        <v>14</v>
      </c>
      <c r="F155" s="55" t="str">
        <f>+G130</f>
        <v>เดือน กรกฎาคม  พ.ศ.2560</v>
      </c>
      <c r="G155" s="55"/>
      <c r="H155" s="55"/>
      <c r="I155" s="129"/>
    </row>
    <row r="156" spans="2:9" ht="23.25">
      <c r="B156" s="111"/>
      <c r="C156" s="255"/>
      <c r="D156" s="255"/>
      <c r="E156" s="220"/>
      <c r="F156" s="220"/>
      <c r="G156" s="35"/>
      <c r="H156" s="220"/>
      <c r="I156" s="256"/>
    </row>
    <row r="157" spans="2:9" ht="23.25">
      <c r="B157" s="112"/>
      <c r="C157" s="246"/>
      <c r="D157" s="246"/>
      <c r="E157" s="119"/>
      <c r="F157" s="119"/>
      <c r="G157" s="29"/>
      <c r="H157" s="119"/>
      <c r="I157" s="312"/>
    </row>
    <row r="158" spans="2:9" ht="23.25">
      <c r="B158" s="112"/>
      <c r="C158" s="246"/>
      <c r="D158" s="246"/>
      <c r="E158" s="119"/>
      <c r="F158" s="119"/>
      <c r="G158" s="29"/>
      <c r="H158" s="119"/>
      <c r="I158" s="312"/>
    </row>
    <row r="159" spans="2:9" ht="23.25">
      <c r="B159" s="112"/>
      <c r="C159" s="246"/>
      <c r="D159" s="246"/>
      <c r="E159" s="119"/>
      <c r="F159" s="119"/>
      <c r="G159" s="29"/>
      <c r="H159" s="119"/>
      <c r="I159" s="312"/>
    </row>
    <row r="160" spans="2:9" ht="23.25">
      <c r="B160" s="112"/>
      <c r="C160" s="246"/>
      <c r="D160" s="246"/>
      <c r="E160" s="246" t="s">
        <v>116</v>
      </c>
      <c r="F160" s="246"/>
      <c r="G160" s="246"/>
      <c r="H160" s="246"/>
      <c r="I160" s="247"/>
    </row>
    <row r="161" spans="2:9" ht="23.25">
      <c r="B161" s="112"/>
      <c r="C161" s="113"/>
      <c r="D161" s="113"/>
      <c r="E161" s="52" t="s">
        <v>1</v>
      </c>
      <c r="F161" s="309">
        <f>+E155</f>
        <v>14</v>
      </c>
      <c r="G161" s="52" t="str">
        <f>+F155</f>
        <v>เดือน กรกฎาคม  พ.ศ.2560</v>
      </c>
      <c r="H161" s="52"/>
      <c r="I161" s="38"/>
    </row>
    <row r="162" spans="2:9" ht="23.25">
      <c r="B162" s="112"/>
      <c r="C162" s="113"/>
      <c r="D162" s="113"/>
      <c r="E162" s="113"/>
      <c r="F162" s="113"/>
      <c r="G162" s="113"/>
      <c r="H162" s="113"/>
      <c r="I162" s="114"/>
    </row>
    <row r="163" spans="2:9" ht="23.25">
      <c r="B163" s="112"/>
      <c r="C163" s="113" t="s">
        <v>314</v>
      </c>
      <c r="D163" s="113" t="str">
        <f>+'7.ใบสำคัญรับเงินกก.'!C22</f>
        <v>นายณรงค์  กุลแก้ว</v>
      </c>
      <c r="E163" s="113"/>
      <c r="F163" s="113"/>
      <c r="G163" s="113" t="s">
        <v>610</v>
      </c>
      <c r="H163" s="113"/>
      <c r="I163" s="38"/>
    </row>
    <row r="164" spans="2:9" ht="23.25">
      <c r="B164" s="112" t="s">
        <v>316</v>
      </c>
      <c r="C164" s="113" t="s">
        <v>326</v>
      </c>
      <c r="D164" s="29"/>
      <c r="E164" s="113"/>
      <c r="F164" s="113"/>
      <c r="G164" s="29"/>
      <c r="H164" s="113"/>
      <c r="I164" s="38"/>
    </row>
    <row r="165" spans="2:9" ht="23.25">
      <c r="B165" s="112" t="s">
        <v>615</v>
      </c>
      <c r="C165" s="113"/>
      <c r="D165" s="29"/>
      <c r="E165" s="113"/>
      <c r="F165" s="29"/>
      <c r="G165" s="113"/>
      <c r="H165" s="113"/>
      <c r="I165" s="38"/>
    </row>
    <row r="166" spans="2:9" ht="23.25">
      <c r="B166" s="39" t="s">
        <v>153</v>
      </c>
      <c r="C166" s="113" t="s">
        <v>154</v>
      </c>
      <c r="E166" s="113" t="s">
        <v>117</v>
      </c>
      <c r="F166" s="113"/>
      <c r="G166" s="113"/>
      <c r="H166" s="113"/>
      <c r="I166" s="114"/>
    </row>
    <row r="167" spans="2:9" ht="23.25">
      <c r="B167" s="524" t="s">
        <v>118</v>
      </c>
      <c r="C167" s="525"/>
      <c r="D167" s="525"/>
      <c r="E167" s="525"/>
      <c r="F167" s="525"/>
      <c r="G167" s="525"/>
      <c r="H167" s="526"/>
      <c r="I167" s="248" t="s">
        <v>609</v>
      </c>
    </row>
    <row r="168" spans="2:9" ht="23.25">
      <c r="B168" s="111"/>
      <c r="C168" s="130" t="s">
        <v>608</v>
      </c>
      <c r="D168" s="130"/>
      <c r="E168" s="130"/>
      <c r="F168" s="130"/>
      <c r="G168" s="130"/>
      <c r="H168" s="131"/>
      <c r="I168" s="114"/>
    </row>
    <row r="169" spans="2:9" ht="23.25">
      <c r="B169" s="120"/>
      <c r="C169" s="113" t="s">
        <v>627</v>
      </c>
      <c r="D169" s="113"/>
      <c r="E169" s="113"/>
      <c r="F169" s="113"/>
      <c r="I169" s="133"/>
    </row>
    <row r="170" spans="2:9" ht="23.25">
      <c r="B170" s="225" t="s">
        <v>605</v>
      </c>
      <c r="C170" s="226" t="s">
        <v>805</v>
      </c>
      <c r="D170" s="113" t="s">
        <v>607</v>
      </c>
      <c r="E170" s="245" t="s">
        <v>806</v>
      </c>
      <c r="F170" s="113"/>
      <c r="H170" s="209" t="s">
        <v>19</v>
      </c>
      <c r="I170" s="133">
        <f>+I144</f>
        <v>400</v>
      </c>
    </row>
    <row r="171" spans="2:9" ht="23.25">
      <c r="B171" s="225"/>
      <c r="C171" s="226"/>
      <c r="D171" s="113"/>
      <c r="E171" s="227"/>
      <c r="F171" s="113"/>
      <c r="G171" s="113"/>
      <c r="H171" s="209"/>
      <c r="I171" s="228"/>
    </row>
    <row r="172" spans="2:9" ht="23.25">
      <c r="B172" s="225"/>
      <c r="C172" s="226"/>
      <c r="D172" s="113"/>
      <c r="E172" s="227"/>
      <c r="F172" s="113"/>
      <c r="G172" s="113"/>
      <c r="H172" s="209"/>
      <c r="I172" s="228"/>
    </row>
    <row r="173" spans="2:9" ht="23.25">
      <c r="B173" s="225"/>
      <c r="C173" s="226"/>
      <c r="D173" s="113"/>
      <c r="E173" s="227"/>
      <c r="F173" s="113"/>
      <c r="G173" s="113"/>
      <c r="H173" s="209"/>
      <c r="I173" s="228"/>
    </row>
    <row r="174" spans="2:9" ht="23.25">
      <c r="B174" s="225"/>
      <c r="C174" s="226"/>
      <c r="D174" s="113"/>
      <c r="E174" s="227"/>
      <c r="F174" s="113"/>
      <c r="G174" s="113"/>
      <c r="H174" s="209"/>
      <c r="I174" s="228"/>
    </row>
    <row r="175" spans="2:9" ht="23.25">
      <c r="B175" s="243"/>
      <c r="C175" s="244"/>
      <c r="D175" s="44"/>
      <c r="E175" s="244" t="s">
        <v>119</v>
      </c>
      <c r="F175" s="545" t="s">
        <v>807</v>
      </c>
      <c r="G175" s="546"/>
      <c r="H175" s="547"/>
      <c r="I175" s="132">
        <f>SUM(I169:I174)</f>
        <v>400</v>
      </c>
    </row>
    <row r="176" spans="2:9" ht="23.25">
      <c r="B176" s="112"/>
      <c r="C176" s="113"/>
      <c r="D176" s="113"/>
      <c r="E176" s="113"/>
      <c r="F176" s="532" t="s">
        <v>322</v>
      </c>
      <c r="G176" s="532"/>
      <c r="H176" s="532"/>
      <c r="I176" s="114"/>
    </row>
    <row r="177" spans="2:9" ht="23.25">
      <c r="B177" s="112"/>
      <c r="C177" s="29"/>
      <c r="D177" s="113"/>
      <c r="E177" s="113"/>
      <c r="F177" s="113"/>
      <c r="G177" s="113"/>
      <c r="H177" s="113"/>
      <c r="I177" s="114"/>
    </row>
    <row r="178" spans="2:9" ht="23.25">
      <c r="B178" s="39"/>
      <c r="D178" s="310" t="s">
        <v>616</v>
      </c>
      <c r="E178" s="29" t="s">
        <v>613</v>
      </c>
      <c r="F178" s="29"/>
      <c r="G178" s="229" t="s">
        <v>614</v>
      </c>
      <c r="H178" s="29"/>
      <c r="I178" s="38"/>
    </row>
    <row r="179" spans="2:9" ht="23.25">
      <c r="B179" s="39"/>
      <c r="D179" s="113"/>
      <c r="E179" s="113" t="str">
        <f>+D163</f>
        <v>นายณรงค์  กุลแก้ว</v>
      </c>
      <c r="F179" s="29"/>
      <c r="G179" s="113"/>
      <c r="H179" s="113"/>
      <c r="I179" s="38"/>
    </row>
    <row r="180" spans="2:9" ht="23.25">
      <c r="B180" s="112"/>
      <c r="C180" s="113"/>
      <c r="D180" s="29"/>
      <c r="E180" s="29"/>
      <c r="F180" s="29"/>
      <c r="G180" s="29"/>
      <c r="H180" s="29"/>
      <c r="I180" s="38"/>
    </row>
    <row r="181" spans="2:9" ht="23.25">
      <c r="B181" s="112"/>
      <c r="C181" s="113"/>
      <c r="D181" s="29"/>
      <c r="E181" s="29"/>
      <c r="F181" s="29"/>
      <c r="G181" s="29"/>
      <c r="H181" s="29"/>
      <c r="I181" s="38"/>
    </row>
    <row r="182" spans="2:9" ht="23.25">
      <c r="B182" s="112"/>
      <c r="C182" s="113"/>
      <c r="D182" s="119"/>
      <c r="E182" s="119"/>
      <c r="F182" s="119"/>
      <c r="G182" s="119"/>
      <c r="H182" s="119"/>
      <c r="I182" s="38"/>
    </row>
    <row r="183" spans="2:9" ht="23.25">
      <c r="B183" s="112"/>
      <c r="C183" s="113"/>
      <c r="D183" s="310" t="s">
        <v>616</v>
      </c>
      <c r="E183" s="29" t="s">
        <v>613</v>
      </c>
      <c r="F183" s="29"/>
      <c r="G183" s="229" t="s">
        <v>120</v>
      </c>
      <c r="H183" s="29"/>
      <c r="I183" s="38"/>
    </row>
    <row r="184" spans="2:9" ht="23.25">
      <c r="B184" s="112"/>
      <c r="C184" s="113"/>
      <c r="D184" s="29"/>
      <c r="E184" s="14" t="s">
        <v>8</v>
      </c>
      <c r="F184" s="29"/>
      <c r="G184" s="29"/>
      <c r="H184" s="29"/>
      <c r="I184" s="127"/>
    </row>
    <row r="185" spans="2:9" ht="23.25">
      <c r="B185" s="112"/>
      <c r="C185" s="113"/>
      <c r="D185" s="308" t="s">
        <v>611</v>
      </c>
      <c r="E185" s="14" t="s">
        <v>612</v>
      </c>
      <c r="F185" s="29"/>
      <c r="G185" s="29"/>
      <c r="H185" s="29"/>
      <c r="I185" s="127"/>
    </row>
    <row r="186" spans="2:9" ht="23.25">
      <c r="B186" s="115"/>
      <c r="C186" s="116"/>
      <c r="D186" s="128" t="s">
        <v>1</v>
      </c>
      <c r="E186" s="40">
        <f>+F161</f>
        <v>14</v>
      </c>
      <c r="F186" s="55" t="str">
        <f>+G161</f>
        <v>เดือน กรกฎาคม  พ.ศ.2560</v>
      </c>
      <c r="G186" s="55"/>
      <c r="H186" s="55"/>
      <c r="I186" s="129"/>
    </row>
    <row r="187" spans="2:9" ht="23.25">
      <c r="B187" s="111"/>
      <c r="C187" s="255"/>
      <c r="D187" s="255"/>
      <c r="E187" s="220"/>
      <c r="F187" s="220"/>
      <c r="G187" s="35"/>
      <c r="H187" s="220"/>
      <c r="I187" s="256"/>
    </row>
    <row r="188" spans="2:9" ht="23.25">
      <c r="B188" s="112"/>
      <c r="C188" s="246"/>
      <c r="D188" s="246"/>
      <c r="E188" s="119"/>
      <c r="F188" s="119"/>
      <c r="G188" s="29"/>
      <c r="H188" s="119"/>
      <c r="I188" s="312"/>
    </row>
    <row r="189" spans="2:9" ht="23.25">
      <c r="B189" s="112"/>
      <c r="C189" s="246"/>
      <c r="D189" s="246"/>
      <c r="E189" s="119"/>
      <c r="F189" s="119"/>
      <c r="G189" s="29"/>
      <c r="H189" s="119"/>
      <c r="I189" s="312"/>
    </row>
    <row r="190" spans="2:9" ht="23.25">
      <c r="B190" s="112"/>
      <c r="C190" s="246"/>
      <c r="D190" s="246"/>
      <c r="E190" s="119"/>
      <c r="F190" s="119"/>
      <c r="G190" s="29"/>
      <c r="H190" s="119"/>
      <c r="I190" s="312"/>
    </row>
    <row r="191" spans="2:9" ht="23.25">
      <c r="B191" s="112"/>
      <c r="C191" s="246"/>
      <c r="D191" s="246"/>
      <c r="E191" s="246" t="s">
        <v>116</v>
      </c>
      <c r="F191" s="246"/>
      <c r="G191" s="246"/>
      <c r="H191" s="246"/>
      <c r="I191" s="247"/>
    </row>
    <row r="192" spans="2:9" ht="23.25">
      <c r="B192" s="112"/>
      <c r="C192" s="113"/>
      <c r="D192" s="113"/>
      <c r="E192" s="52" t="s">
        <v>1</v>
      </c>
      <c r="F192" s="309">
        <f>+E186</f>
        <v>14</v>
      </c>
      <c r="G192" s="52" t="str">
        <f>+F186</f>
        <v>เดือน กรกฎาคม  พ.ศ.2560</v>
      </c>
      <c r="H192" s="52"/>
      <c r="I192" s="38"/>
    </row>
    <row r="193" spans="2:9" ht="23.25">
      <c r="B193" s="112"/>
      <c r="C193" s="113"/>
      <c r="D193" s="113"/>
      <c r="E193" s="113"/>
      <c r="F193" s="113"/>
      <c r="G193" s="113"/>
      <c r="H193" s="113"/>
      <c r="I193" s="114"/>
    </row>
    <row r="194" spans="2:9" ht="23.25">
      <c r="B194" s="112"/>
      <c r="C194" s="113" t="s">
        <v>314</v>
      </c>
      <c r="D194" s="113" t="str">
        <f>+'7.ใบสำคัญรับเงินกก.'!C23</f>
        <v>นายวิเชียร  เชื้อประสงค์      </v>
      </c>
      <c r="E194" s="113"/>
      <c r="F194" s="113"/>
      <c r="G194" s="113" t="s">
        <v>610</v>
      </c>
      <c r="H194" s="113"/>
      <c r="I194" s="38"/>
    </row>
    <row r="195" spans="2:9" ht="23.25">
      <c r="B195" s="112" t="s">
        <v>316</v>
      </c>
      <c r="C195" s="113" t="s">
        <v>326</v>
      </c>
      <c r="D195" s="29"/>
      <c r="E195" s="113"/>
      <c r="F195" s="113"/>
      <c r="G195" s="29"/>
      <c r="H195" s="113"/>
      <c r="I195" s="38"/>
    </row>
    <row r="196" spans="2:9" ht="23.25">
      <c r="B196" s="112" t="s">
        <v>615</v>
      </c>
      <c r="C196" s="113"/>
      <c r="D196" s="29"/>
      <c r="E196" s="113"/>
      <c r="F196" s="29"/>
      <c r="G196" s="113"/>
      <c r="H196" s="113"/>
      <c r="I196" s="38"/>
    </row>
    <row r="197" spans="2:9" ht="23.25">
      <c r="B197" s="39" t="s">
        <v>153</v>
      </c>
      <c r="C197" s="113" t="s">
        <v>154</v>
      </c>
      <c r="E197" s="113" t="s">
        <v>117</v>
      </c>
      <c r="F197" s="113"/>
      <c r="G197" s="113"/>
      <c r="H197" s="113"/>
      <c r="I197" s="114"/>
    </row>
    <row r="198" spans="2:9" ht="23.25">
      <c r="B198" s="524" t="s">
        <v>118</v>
      </c>
      <c r="C198" s="525"/>
      <c r="D198" s="525"/>
      <c r="E198" s="525"/>
      <c r="F198" s="525"/>
      <c r="G198" s="525"/>
      <c r="H198" s="526"/>
      <c r="I198" s="248" t="s">
        <v>609</v>
      </c>
    </row>
    <row r="199" spans="2:9" ht="23.25">
      <c r="B199" s="111"/>
      <c r="C199" s="130" t="s">
        <v>608</v>
      </c>
      <c r="D199" s="130"/>
      <c r="E199" s="130"/>
      <c r="F199" s="130"/>
      <c r="G199" s="130"/>
      <c r="H199" s="131"/>
      <c r="I199" s="114"/>
    </row>
    <row r="200" spans="2:9" ht="23.25">
      <c r="B200" s="120"/>
      <c r="C200" s="113" t="s">
        <v>627</v>
      </c>
      <c r="D200" s="113"/>
      <c r="E200" s="113"/>
      <c r="F200" s="113"/>
      <c r="I200" s="133"/>
    </row>
    <row r="201" spans="2:9" ht="23.25">
      <c r="B201" s="225" t="s">
        <v>605</v>
      </c>
      <c r="C201" s="226" t="s">
        <v>805</v>
      </c>
      <c r="D201" s="113" t="s">
        <v>607</v>
      </c>
      <c r="E201" s="245" t="s">
        <v>806</v>
      </c>
      <c r="F201" s="113"/>
      <c r="H201" s="209" t="s">
        <v>19</v>
      </c>
      <c r="I201" s="133">
        <f>+I175</f>
        <v>400</v>
      </c>
    </row>
    <row r="202" spans="2:9" ht="23.25">
      <c r="B202" s="225"/>
      <c r="C202" s="226"/>
      <c r="D202" s="113"/>
      <c r="E202" s="227"/>
      <c r="F202" s="113"/>
      <c r="G202" s="113"/>
      <c r="H202" s="209"/>
      <c r="I202" s="228"/>
    </row>
    <row r="203" spans="2:9" ht="23.25">
      <c r="B203" s="225"/>
      <c r="C203" s="226"/>
      <c r="D203" s="113"/>
      <c r="E203" s="227"/>
      <c r="F203" s="113"/>
      <c r="G203" s="113"/>
      <c r="H203" s="209"/>
      <c r="I203" s="228"/>
    </row>
    <row r="204" spans="2:9" ht="23.25">
      <c r="B204" s="225"/>
      <c r="C204" s="226"/>
      <c r="D204" s="113"/>
      <c r="E204" s="227"/>
      <c r="F204" s="113"/>
      <c r="G204" s="113"/>
      <c r="H204" s="209"/>
      <c r="I204" s="228"/>
    </row>
    <row r="205" spans="2:9" ht="23.25">
      <c r="B205" s="225"/>
      <c r="C205" s="226"/>
      <c r="D205" s="113"/>
      <c r="E205" s="227"/>
      <c r="F205" s="113"/>
      <c r="G205" s="113"/>
      <c r="H205" s="209"/>
      <c r="I205" s="228"/>
    </row>
    <row r="206" spans="2:9" ht="23.25">
      <c r="B206" s="243"/>
      <c r="C206" s="244"/>
      <c r="D206" s="44"/>
      <c r="E206" s="244" t="s">
        <v>119</v>
      </c>
      <c r="F206" s="545" t="s">
        <v>807</v>
      </c>
      <c r="G206" s="546"/>
      <c r="H206" s="547"/>
      <c r="I206" s="132">
        <f>SUM(I200:I205)</f>
        <v>400</v>
      </c>
    </row>
    <row r="207" spans="2:9" ht="23.25">
      <c r="B207" s="112"/>
      <c r="C207" s="113"/>
      <c r="D207" s="113"/>
      <c r="E207" s="113"/>
      <c r="F207" s="532" t="s">
        <v>322</v>
      </c>
      <c r="G207" s="532"/>
      <c r="H207" s="532"/>
      <c r="I207" s="114"/>
    </row>
    <row r="208" spans="2:9" ht="23.25">
      <c r="B208" s="112"/>
      <c r="C208" s="29"/>
      <c r="D208" s="113"/>
      <c r="E208" s="113"/>
      <c r="F208" s="113"/>
      <c r="G208" s="113"/>
      <c r="H208" s="113"/>
      <c r="I208" s="114"/>
    </row>
    <row r="209" spans="2:9" ht="23.25">
      <c r="B209" s="39"/>
      <c r="D209" s="310" t="s">
        <v>616</v>
      </c>
      <c r="E209" s="29" t="s">
        <v>613</v>
      </c>
      <c r="F209" s="29"/>
      <c r="G209" s="229" t="s">
        <v>614</v>
      </c>
      <c r="H209" s="29"/>
      <c r="I209" s="38"/>
    </row>
    <row r="210" spans="2:9" ht="23.25">
      <c r="B210" s="39"/>
      <c r="D210" s="113"/>
      <c r="E210" s="113" t="str">
        <f>+D194</f>
        <v>นายวิเชียร  เชื้อประสงค์      </v>
      </c>
      <c r="F210" s="29"/>
      <c r="G210" s="113"/>
      <c r="H210" s="113"/>
      <c r="I210" s="38"/>
    </row>
    <row r="211" spans="2:9" ht="23.25">
      <c r="B211" s="39"/>
      <c r="D211" s="113"/>
      <c r="E211" s="113"/>
      <c r="F211" s="29"/>
      <c r="G211" s="113"/>
      <c r="H211" s="113"/>
      <c r="I211" s="38"/>
    </row>
    <row r="212" spans="2:9" ht="23.25">
      <c r="B212" s="112"/>
      <c r="C212" s="113"/>
      <c r="D212" s="29"/>
      <c r="E212" s="29"/>
      <c r="F212" s="29"/>
      <c r="G212" s="29"/>
      <c r="H212" s="29"/>
      <c r="I212" s="38"/>
    </row>
    <row r="213" spans="2:9" ht="23.25">
      <c r="B213" s="112"/>
      <c r="C213" s="113"/>
      <c r="D213" s="119"/>
      <c r="E213" s="119"/>
      <c r="F213" s="119"/>
      <c r="G213" s="119"/>
      <c r="H213" s="119"/>
      <c r="I213" s="38"/>
    </row>
    <row r="214" spans="2:9" ht="23.25">
      <c r="B214" s="112"/>
      <c r="C214" s="113"/>
      <c r="D214" s="310" t="s">
        <v>616</v>
      </c>
      <c r="E214" s="29" t="s">
        <v>613</v>
      </c>
      <c r="F214" s="29"/>
      <c r="G214" s="229" t="s">
        <v>120</v>
      </c>
      <c r="H214" s="29"/>
      <c r="I214" s="38"/>
    </row>
    <row r="215" spans="2:9" ht="23.25">
      <c r="B215" s="112"/>
      <c r="C215" s="113"/>
      <c r="D215" s="29"/>
      <c r="E215" s="14" t="s">
        <v>8</v>
      </c>
      <c r="F215" s="29"/>
      <c r="G215" s="29"/>
      <c r="H215" s="29"/>
      <c r="I215" s="127"/>
    </row>
    <row r="216" spans="2:9" ht="23.25">
      <c r="B216" s="112"/>
      <c r="C216" s="113"/>
      <c r="D216" s="308" t="s">
        <v>611</v>
      </c>
      <c r="E216" s="14" t="s">
        <v>612</v>
      </c>
      <c r="F216" s="29"/>
      <c r="G216" s="29"/>
      <c r="H216" s="29"/>
      <c r="I216" s="127"/>
    </row>
    <row r="217" spans="2:9" ht="23.25">
      <c r="B217" s="115"/>
      <c r="C217" s="116"/>
      <c r="D217" s="128" t="s">
        <v>1</v>
      </c>
      <c r="E217" s="40">
        <f>+F192</f>
        <v>14</v>
      </c>
      <c r="F217" s="55" t="str">
        <f>+G192</f>
        <v>เดือน กรกฎาคม  พ.ศ.2560</v>
      </c>
      <c r="G217" s="55"/>
      <c r="H217" s="55"/>
      <c r="I217" s="129"/>
    </row>
    <row r="218" spans="2:9" ht="23.25">
      <c r="B218" s="111"/>
      <c r="C218" s="255"/>
      <c r="D218" s="255"/>
      <c r="E218" s="220"/>
      <c r="F218" s="220"/>
      <c r="G218" s="35"/>
      <c r="H218" s="220"/>
      <c r="I218" s="256"/>
    </row>
    <row r="219" spans="2:9" ht="23.25">
      <c r="B219" s="112"/>
      <c r="C219" s="246"/>
      <c r="D219" s="246"/>
      <c r="E219" s="119"/>
      <c r="F219" s="119"/>
      <c r="G219" s="29"/>
      <c r="H219" s="119"/>
      <c r="I219" s="312"/>
    </row>
    <row r="220" spans="2:9" ht="23.25">
      <c r="B220" s="112"/>
      <c r="C220" s="246"/>
      <c r="D220" s="246"/>
      <c r="E220" s="119"/>
      <c r="F220" s="119"/>
      <c r="G220" s="29"/>
      <c r="H220" s="119"/>
      <c r="I220" s="312"/>
    </row>
    <row r="221" spans="2:9" ht="23.25">
      <c r="B221" s="112"/>
      <c r="C221" s="246"/>
      <c r="D221" s="246"/>
      <c r="E221" s="119"/>
      <c r="F221" s="119"/>
      <c r="G221" s="29"/>
      <c r="H221" s="119"/>
      <c r="I221" s="312"/>
    </row>
    <row r="222" spans="2:9" ht="23.25">
      <c r="B222" s="112"/>
      <c r="C222" s="246"/>
      <c r="D222" s="246"/>
      <c r="E222" s="246" t="s">
        <v>116</v>
      </c>
      <c r="F222" s="246"/>
      <c r="G222" s="246"/>
      <c r="H222" s="246"/>
      <c r="I222" s="247"/>
    </row>
    <row r="223" spans="2:9" ht="23.25">
      <c r="B223" s="112"/>
      <c r="C223" s="113"/>
      <c r="D223" s="113"/>
      <c r="E223" s="52" t="s">
        <v>1</v>
      </c>
      <c r="F223" s="309">
        <f>+E217</f>
        <v>14</v>
      </c>
      <c r="G223" s="52" t="str">
        <f>+F217</f>
        <v>เดือน กรกฎาคม  พ.ศ.2560</v>
      </c>
      <c r="H223" s="52"/>
      <c r="I223" s="38"/>
    </row>
    <row r="224" spans="2:9" ht="23.25">
      <c r="B224" s="112"/>
      <c r="C224" s="113"/>
      <c r="D224" s="113"/>
      <c r="E224" s="113"/>
      <c r="F224" s="113"/>
      <c r="G224" s="113"/>
      <c r="H224" s="113"/>
      <c r="I224" s="114"/>
    </row>
    <row r="225" spans="2:9" ht="23.25">
      <c r="B225" s="112"/>
      <c r="C225" s="113" t="s">
        <v>314</v>
      </c>
      <c r="D225" s="113" t="str">
        <f>+'7.ใบสำคัญรับเงินกก.'!C31</f>
        <v>นางสาวจี๊ด  พรหมเมตตา</v>
      </c>
      <c r="E225" s="113"/>
      <c r="F225" s="113"/>
      <c r="G225" s="113" t="s">
        <v>610</v>
      </c>
      <c r="H225" s="113"/>
      <c r="I225" s="38"/>
    </row>
    <row r="226" spans="2:9" ht="23.25">
      <c r="B226" s="112" t="s">
        <v>316</v>
      </c>
      <c r="C226" s="113" t="s">
        <v>326</v>
      </c>
      <c r="D226" s="29"/>
      <c r="E226" s="113"/>
      <c r="F226" s="113"/>
      <c r="G226" s="29"/>
      <c r="H226" s="113"/>
      <c r="I226" s="38"/>
    </row>
    <row r="227" spans="2:9" ht="23.25">
      <c r="B227" s="112" t="s">
        <v>615</v>
      </c>
      <c r="C227" s="113"/>
      <c r="D227" s="29"/>
      <c r="E227" s="113"/>
      <c r="F227" s="29"/>
      <c r="G227" s="113"/>
      <c r="H227" s="113"/>
      <c r="I227" s="38"/>
    </row>
    <row r="228" spans="2:9" ht="23.25">
      <c r="B228" s="39" t="s">
        <v>153</v>
      </c>
      <c r="C228" s="113" t="s">
        <v>154</v>
      </c>
      <c r="E228" s="113" t="s">
        <v>117</v>
      </c>
      <c r="F228" s="113"/>
      <c r="G228" s="113"/>
      <c r="H228" s="113"/>
      <c r="I228" s="114"/>
    </row>
    <row r="229" spans="2:9" ht="23.25">
      <c r="B229" s="524" t="s">
        <v>118</v>
      </c>
      <c r="C229" s="525"/>
      <c r="D229" s="525"/>
      <c r="E229" s="525"/>
      <c r="F229" s="525"/>
      <c r="G229" s="525"/>
      <c r="H229" s="526"/>
      <c r="I229" s="248" t="s">
        <v>609</v>
      </c>
    </row>
    <row r="230" spans="2:9" ht="23.25">
      <c r="B230" s="111"/>
      <c r="C230" s="130" t="s">
        <v>608</v>
      </c>
      <c r="D230" s="130"/>
      <c r="E230" s="130"/>
      <c r="F230" s="130"/>
      <c r="G230" s="130"/>
      <c r="H230" s="131"/>
      <c r="I230" s="114"/>
    </row>
    <row r="231" spans="2:9" ht="23.25">
      <c r="B231" s="120"/>
      <c r="C231" s="113" t="s">
        <v>627</v>
      </c>
      <c r="D231" s="113"/>
      <c r="E231" s="113"/>
      <c r="F231" s="113"/>
      <c r="I231" s="133"/>
    </row>
    <row r="232" spans="2:9" ht="23.25">
      <c r="B232" s="225" t="s">
        <v>605</v>
      </c>
      <c r="C232" s="226" t="s">
        <v>805</v>
      </c>
      <c r="D232" s="113" t="s">
        <v>607</v>
      </c>
      <c r="E232" s="245" t="s">
        <v>806</v>
      </c>
      <c r="F232" s="113"/>
      <c r="H232" s="209" t="s">
        <v>19</v>
      </c>
      <c r="I232" s="133">
        <f>+I206</f>
        <v>400</v>
      </c>
    </row>
    <row r="233" spans="2:9" ht="23.25">
      <c r="B233" s="225"/>
      <c r="C233" s="226"/>
      <c r="D233" s="113"/>
      <c r="E233" s="227"/>
      <c r="F233" s="113"/>
      <c r="G233" s="113"/>
      <c r="H233" s="209"/>
      <c r="I233" s="228"/>
    </row>
    <row r="234" spans="2:9" ht="23.25">
      <c r="B234" s="225"/>
      <c r="C234" s="226"/>
      <c r="D234" s="113"/>
      <c r="E234" s="227"/>
      <c r="F234" s="113"/>
      <c r="G234" s="113"/>
      <c r="H234" s="209"/>
      <c r="I234" s="228"/>
    </row>
    <row r="235" spans="2:9" ht="23.25">
      <c r="B235" s="225"/>
      <c r="C235" s="226"/>
      <c r="D235" s="113"/>
      <c r="E235" s="227"/>
      <c r="F235" s="113"/>
      <c r="G235" s="113"/>
      <c r="H235" s="209"/>
      <c r="I235" s="228"/>
    </row>
    <row r="236" spans="2:9" ht="23.25">
      <c r="B236" s="225"/>
      <c r="C236" s="226"/>
      <c r="D236" s="113"/>
      <c r="E236" s="227"/>
      <c r="F236" s="113"/>
      <c r="G236" s="113"/>
      <c r="H236" s="209"/>
      <c r="I236" s="228"/>
    </row>
    <row r="237" spans="2:9" ht="23.25">
      <c r="B237" s="243"/>
      <c r="C237" s="244"/>
      <c r="D237" s="44"/>
      <c r="E237" s="244" t="s">
        <v>119</v>
      </c>
      <c r="F237" s="545" t="s">
        <v>807</v>
      </c>
      <c r="G237" s="546"/>
      <c r="H237" s="547"/>
      <c r="I237" s="132">
        <f>SUM(I231:I236)</f>
        <v>400</v>
      </c>
    </row>
    <row r="238" spans="2:9" ht="23.25">
      <c r="B238" s="112"/>
      <c r="C238" s="113"/>
      <c r="D238" s="113"/>
      <c r="E238" s="113"/>
      <c r="F238" s="532" t="s">
        <v>322</v>
      </c>
      <c r="G238" s="532"/>
      <c r="H238" s="532"/>
      <c r="I238" s="114"/>
    </row>
    <row r="239" spans="2:9" ht="23.25">
      <c r="B239" s="112"/>
      <c r="C239" s="29"/>
      <c r="D239" s="113"/>
      <c r="E239" s="113"/>
      <c r="F239" s="113"/>
      <c r="G239" s="113"/>
      <c r="H239" s="113"/>
      <c r="I239" s="114"/>
    </row>
    <row r="240" spans="2:9" ht="23.25">
      <c r="B240" s="39"/>
      <c r="D240" s="310" t="s">
        <v>616</v>
      </c>
      <c r="E240" s="29" t="s">
        <v>613</v>
      </c>
      <c r="F240" s="29"/>
      <c r="G240" s="229" t="s">
        <v>614</v>
      </c>
      <c r="H240" s="29"/>
      <c r="I240" s="38"/>
    </row>
    <row r="241" spans="2:9" ht="23.25">
      <c r="B241" s="39"/>
      <c r="D241" s="113"/>
      <c r="E241" s="113" t="str">
        <f>+D225</f>
        <v>นางสาวจี๊ด  พรหมเมตตา</v>
      </c>
      <c r="F241" s="29"/>
      <c r="G241" s="113"/>
      <c r="H241" s="113"/>
      <c r="I241" s="38"/>
    </row>
    <row r="242" spans="2:9" ht="23.25">
      <c r="B242" s="112"/>
      <c r="C242" s="113"/>
      <c r="D242" s="29"/>
      <c r="E242" s="29"/>
      <c r="F242" s="29"/>
      <c r="G242" s="29"/>
      <c r="H242" s="29"/>
      <c r="I242" s="38"/>
    </row>
    <row r="243" spans="2:9" ht="23.25">
      <c r="B243" s="112"/>
      <c r="C243" s="113"/>
      <c r="D243" s="29"/>
      <c r="E243" s="29"/>
      <c r="F243" s="29"/>
      <c r="G243" s="29"/>
      <c r="H243" s="29"/>
      <c r="I243" s="38"/>
    </row>
    <row r="244" spans="2:9" ht="23.25">
      <c r="B244" s="112"/>
      <c r="C244" s="113"/>
      <c r="D244" s="119"/>
      <c r="E244" s="119"/>
      <c r="F244" s="119"/>
      <c r="G244" s="119"/>
      <c r="H244" s="119"/>
      <c r="I244" s="38"/>
    </row>
    <row r="245" spans="2:9" ht="23.25">
      <c r="B245" s="112"/>
      <c r="C245" s="113"/>
      <c r="D245" s="310" t="s">
        <v>616</v>
      </c>
      <c r="E245" s="29" t="s">
        <v>613</v>
      </c>
      <c r="F245" s="29"/>
      <c r="G245" s="229" t="s">
        <v>120</v>
      </c>
      <c r="H245" s="29"/>
      <c r="I245" s="38"/>
    </row>
    <row r="246" spans="2:9" ht="23.25">
      <c r="B246" s="112"/>
      <c r="C246" s="113"/>
      <c r="D246" s="29"/>
      <c r="E246" s="14" t="s">
        <v>8</v>
      </c>
      <c r="F246" s="29"/>
      <c r="G246" s="29"/>
      <c r="H246" s="29"/>
      <c r="I246" s="127"/>
    </row>
    <row r="247" spans="2:9" ht="23.25">
      <c r="B247" s="112"/>
      <c r="C247" s="113"/>
      <c r="D247" s="308" t="s">
        <v>611</v>
      </c>
      <c r="E247" s="14" t="s">
        <v>612</v>
      </c>
      <c r="F247" s="29"/>
      <c r="G247" s="29"/>
      <c r="H247" s="29"/>
      <c r="I247" s="127"/>
    </row>
    <row r="248" spans="2:9" ht="23.25">
      <c r="B248" s="115"/>
      <c r="C248" s="116"/>
      <c r="D248" s="128" t="s">
        <v>1</v>
      </c>
      <c r="E248" s="40">
        <f>+F223</f>
        <v>14</v>
      </c>
      <c r="F248" s="55" t="str">
        <f>+G223</f>
        <v>เดือน กรกฎาคม  พ.ศ.2560</v>
      </c>
      <c r="G248" s="55"/>
      <c r="H248" s="55"/>
      <c r="I248" s="129"/>
    </row>
    <row r="249" spans="2:9" ht="23.25">
      <c r="B249" s="111"/>
      <c r="C249" s="255"/>
      <c r="D249" s="255"/>
      <c r="E249" s="220"/>
      <c r="F249" s="220"/>
      <c r="G249" s="35"/>
      <c r="H249" s="220"/>
      <c r="I249" s="256"/>
    </row>
    <row r="250" spans="2:9" ht="23.25">
      <c r="B250" s="112"/>
      <c r="C250" s="246"/>
      <c r="D250" s="246"/>
      <c r="E250" s="119"/>
      <c r="F250" s="119"/>
      <c r="G250" s="29"/>
      <c r="H250" s="119"/>
      <c r="I250" s="312"/>
    </row>
    <row r="251" spans="2:9" ht="23.25">
      <c r="B251" s="112"/>
      <c r="C251" s="246"/>
      <c r="D251" s="246"/>
      <c r="E251" s="119"/>
      <c r="F251" s="119"/>
      <c r="G251" s="29"/>
      <c r="H251" s="119"/>
      <c r="I251" s="312"/>
    </row>
    <row r="252" spans="2:9" ht="23.25">
      <c r="B252" s="112"/>
      <c r="C252" s="246"/>
      <c r="D252" s="246"/>
      <c r="E252" s="119"/>
      <c r="F252" s="119"/>
      <c r="G252" s="29"/>
      <c r="H252" s="119"/>
      <c r="I252" s="312"/>
    </row>
    <row r="253" spans="2:9" ht="23.25">
      <c r="B253" s="112"/>
      <c r="C253" s="246"/>
      <c r="D253" s="246"/>
      <c r="E253" s="246" t="s">
        <v>116</v>
      </c>
      <c r="F253" s="246"/>
      <c r="G253" s="246"/>
      <c r="H253" s="246"/>
      <c r="I253" s="247"/>
    </row>
    <row r="254" spans="2:9" ht="23.25">
      <c r="B254" s="112"/>
      <c r="C254" s="113"/>
      <c r="D254" s="113"/>
      <c r="E254" s="52" t="s">
        <v>1</v>
      </c>
      <c r="F254" s="309">
        <f>+E248</f>
        <v>14</v>
      </c>
      <c r="G254" s="52" t="str">
        <f>+F248</f>
        <v>เดือน กรกฎาคม  พ.ศ.2560</v>
      </c>
      <c r="H254" s="52"/>
      <c r="I254" s="38"/>
    </row>
    <row r="255" spans="2:9" ht="23.25">
      <c r="B255" s="112"/>
      <c r="C255" s="113"/>
      <c r="D255" s="113"/>
      <c r="E255" s="113"/>
      <c r="F255" s="113"/>
      <c r="G255" s="113"/>
      <c r="H255" s="113"/>
      <c r="I255" s="114"/>
    </row>
    <row r="256" spans="2:9" ht="23.25">
      <c r="B256" s="112"/>
      <c r="C256" s="113" t="s">
        <v>314</v>
      </c>
      <c r="D256" s="113" t="str">
        <f>+'7.ใบสำคัญรับเงินกก.'!C32</f>
        <v>นายบรรทม  เหมือนพันธ์</v>
      </c>
      <c r="E256" s="113"/>
      <c r="F256" s="113"/>
      <c r="G256" s="113" t="s">
        <v>610</v>
      </c>
      <c r="H256" s="113"/>
      <c r="I256" s="38"/>
    </row>
    <row r="257" spans="2:9" ht="23.25">
      <c r="B257" s="112" t="s">
        <v>316</v>
      </c>
      <c r="C257" s="113" t="s">
        <v>326</v>
      </c>
      <c r="D257" s="29"/>
      <c r="E257" s="113"/>
      <c r="F257" s="113"/>
      <c r="G257" s="29"/>
      <c r="H257" s="113"/>
      <c r="I257" s="38"/>
    </row>
    <row r="258" spans="2:9" ht="23.25">
      <c r="B258" s="112" t="s">
        <v>615</v>
      </c>
      <c r="C258" s="113"/>
      <c r="D258" s="29"/>
      <c r="E258" s="113"/>
      <c r="F258" s="29"/>
      <c r="G258" s="113"/>
      <c r="H258" s="113"/>
      <c r="I258" s="38"/>
    </row>
    <row r="259" spans="2:9" ht="23.25">
      <c r="B259" s="39" t="s">
        <v>153</v>
      </c>
      <c r="C259" s="113" t="s">
        <v>154</v>
      </c>
      <c r="E259" s="113" t="s">
        <v>117</v>
      </c>
      <c r="F259" s="113"/>
      <c r="G259" s="113"/>
      <c r="H259" s="113"/>
      <c r="I259" s="114"/>
    </row>
    <row r="260" spans="2:9" ht="23.25">
      <c r="B260" s="524" t="s">
        <v>118</v>
      </c>
      <c r="C260" s="525"/>
      <c r="D260" s="525"/>
      <c r="E260" s="525"/>
      <c r="F260" s="525"/>
      <c r="G260" s="525"/>
      <c r="H260" s="526"/>
      <c r="I260" s="248" t="s">
        <v>609</v>
      </c>
    </row>
    <row r="261" spans="2:9" ht="23.25">
      <c r="B261" s="111"/>
      <c r="C261" s="130" t="s">
        <v>608</v>
      </c>
      <c r="D261" s="130"/>
      <c r="E261" s="130"/>
      <c r="F261" s="130"/>
      <c r="G261" s="130"/>
      <c r="H261" s="131"/>
      <c r="I261" s="114"/>
    </row>
    <row r="262" spans="2:9" ht="23.25">
      <c r="B262" s="120"/>
      <c r="C262" s="113" t="s">
        <v>627</v>
      </c>
      <c r="D262" s="113"/>
      <c r="E262" s="113"/>
      <c r="F262" s="113"/>
      <c r="I262" s="133"/>
    </row>
    <row r="263" spans="2:9" ht="23.25">
      <c r="B263" s="225" t="s">
        <v>605</v>
      </c>
      <c r="C263" s="226" t="s">
        <v>805</v>
      </c>
      <c r="D263" s="113" t="s">
        <v>607</v>
      </c>
      <c r="E263" s="245" t="s">
        <v>806</v>
      </c>
      <c r="F263" s="113"/>
      <c r="H263" s="209" t="s">
        <v>19</v>
      </c>
      <c r="I263" s="133">
        <f>+I237</f>
        <v>400</v>
      </c>
    </row>
    <row r="264" spans="2:9" ht="23.25">
      <c r="B264" s="225"/>
      <c r="C264" s="226"/>
      <c r="D264" s="113"/>
      <c r="E264" s="227"/>
      <c r="F264" s="113"/>
      <c r="G264" s="113"/>
      <c r="H264" s="209"/>
      <c r="I264" s="228"/>
    </row>
    <row r="265" spans="2:9" ht="23.25">
      <c r="B265" s="225"/>
      <c r="C265" s="226"/>
      <c r="D265" s="113"/>
      <c r="E265" s="227"/>
      <c r="F265" s="113"/>
      <c r="G265" s="113"/>
      <c r="H265" s="209"/>
      <c r="I265" s="228"/>
    </row>
    <row r="266" spans="2:9" ht="23.25">
      <c r="B266" s="225"/>
      <c r="C266" s="226"/>
      <c r="D266" s="113"/>
      <c r="E266" s="227"/>
      <c r="F266" s="113"/>
      <c r="G266" s="113"/>
      <c r="H266" s="209"/>
      <c r="I266" s="228"/>
    </row>
    <row r="267" spans="2:9" ht="23.25">
      <c r="B267" s="225"/>
      <c r="C267" s="226"/>
      <c r="D267" s="113"/>
      <c r="E267" s="227"/>
      <c r="F267" s="113"/>
      <c r="G267" s="113"/>
      <c r="H267" s="209"/>
      <c r="I267" s="228"/>
    </row>
    <row r="268" spans="2:9" ht="23.25">
      <c r="B268" s="243"/>
      <c r="C268" s="244"/>
      <c r="D268" s="44"/>
      <c r="E268" s="244" t="s">
        <v>119</v>
      </c>
      <c r="F268" s="545" t="s">
        <v>807</v>
      </c>
      <c r="G268" s="546"/>
      <c r="H268" s="547"/>
      <c r="I268" s="132">
        <f>SUM(I262:I267)</f>
        <v>400</v>
      </c>
    </row>
    <row r="269" spans="2:9" ht="23.25">
      <c r="B269" s="112"/>
      <c r="C269" s="113"/>
      <c r="D269" s="113"/>
      <c r="E269" s="113"/>
      <c r="F269" s="532" t="s">
        <v>322</v>
      </c>
      <c r="G269" s="532"/>
      <c r="H269" s="532"/>
      <c r="I269" s="114"/>
    </row>
    <row r="270" spans="2:9" ht="23.25">
      <c r="B270" s="112"/>
      <c r="C270" s="29"/>
      <c r="D270" s="113"/>
      <c r="E270" s="113"/>
      <c r="F270" s="113"/>
      <c r="G270" s="113"/>
      <c r="H270" s="113"/>
      <c r="I270" s="114"/>
    </row>
    <row r="271" spans="2:9" ht="23.25">
      <c r="B271" s="39"/>
      <c r="D271" s="310" t="s">
        <v>616</v>
      </c>
      <c r="E271" s="29" t="s">
        <v>613</v>
      </c>
      <c r="F271" s="29"/>
      <c r="G271" s="229" t="s">
        <v>614</v>
      </c>
      <c r="H271" s="29"/>
      <c r="I271" s="38"/>
    </row>
    <row r="272" spans="2:9" ht="23.25">
      <c r="B272" s="39"/>
      <c r="D272" s="113"/>
      <c r="E272" s="113" t="str">
        <f>+D256</f>
        <v>นายบรรทม  เหมือนพันธ์</v>
      </c>
      <c r="F272" s="29"/>
      <c r="G272" s="113"/>
      <c r="H272" s="113"/>
      <c r="I272" s="38"/>
    </row>
    <row r="273" spans="2:9" ht="23.25">
      <c r="B273" s="39"/>
      <c r="D273" s="113"/>
      <c r="E273" s="113"/>
      <c r="F273" s="29"/>
      <c r="G273" s="113"/>
      <c r="H273" s="113"/>
      <c r="I273" s="38"/>
    </row>
    <row r="274" spans="2:9" ht="23.25">
      <c r="B274" s="112"/>
      <c r="C274" s="113"/>
      <c r="D274" s="29"/>
      <c r="E274" s="29"/>
      <c r="F274" s="29"/>
      <c r="G274" s="29"/>
      <c r="H274" s="29"/>
      <c r="I274" s="38"/>
    </row>
    <row r="275" spans="2:9" ht="23.25">
      <c r="B275" s="112"/>
      <c r="C275" s="113"/>
      <c r="D275" s="119"/>
      <c r="E275" s="119"/>
      <c r="F275" s="119"/>
      <c r="G275" s="119"/>
      <c r="H275" s="119"/>
      <c r="I275" s="38"/>
    </row>
    <row r="276" spans="2:9" ht="23.25">
      <c r="B276" s="112"/>
      <c r="C276" s="113"/>
      <c r="D276" s="310" t="s">
        <v>616</v>
      </c>
      <c r="E276" s="29" t="s">
        <v>613</v>
      </c>
      <c r="F276" s="29"/>
      <c r="G276" s="229" t="s">
        <v>120</v>
      </c>
      <c r="H276" s="29"/>
      <c r="I276" s="38"/>
    </row>
    <row r="277" spans="2:9" ht="23.25">
      <c r="B277" s="112"/>
      <c r="C277" s="113"/>
      <c r="D277" s="29"/>
      <c r="E277" s="14" t="s">
        <v>8</v>
      </c>
      <c r="F277" s="29"/>
      <c r="G277" s="29"/>
      <c r="H277" s="29"/>
      <c r="I277" s="127"/>
    </row>
    <row r="278" spans="2:9" ht="23.25">
      <c r="B278" s="112"/>
      <c r="C278" s="113"/>
      <c r="D278" s="308" t="s">
        <v>611</v>
      </c>
      <c r="E278" s="14" t="s">
        <v>612</v>
      </c>
      <c r="F278" s="29"/>
      <c r="G278" s="29"/>
      <c r="H278" s="29"/>
      <c r="I278" s="127"/>
    </row>
    <row r="279" spans="2:9" ht="23.25">
      <c r="B279" s="115"/>
      <c r="C279" s="116"/>
      <c r="D279" s="128" t="s">
        <v>1</v>
      </c>
      <c r="E279" s="40">
        <f>+F254</f>
        <v>14</v>
      </c>
      <c r="F279" s="55" t="str">
        <f>+G254</f>
        <v>เดือน กรกฎาคม  พ.ศ.2560</v>
      </c>
      <c r="G279" s="55"/>
      <c r="H279" s="55"/>
      <c r="I279" s="129"/>
    </row>
    <row r="280" spans="2:9" ht="23.25">
      <c r="B280" s="111"/>
      <c r="C280" s="255"/>
      <c r="D280" s="255"/>
      <c r="E280" s="220"/>
      <c r="F280" s="220"/>
      <c r="G280" s="35"/>
      <c r="H280" s="220"/>
      <c r="I280" s="256"/>
    </row>
    <row r="281" spans="2:9" ht="23.25">
      <c r="B281" s="112"/>
      <c r="C281" s="246"/>
      <c r="D281" s="246"/>
      <c r="E281" s="119"/>
      <c r="F281" s="119"/>
      <c r="G281" s="29"/>
      <c r="H281" s="119"/>
      <c r="I281" s="312"/>
    </row>
    <row r="282" spans="2:9" ht="23.25">
      <c r="B282" s="112"/>
      <c r="C282" s="246"/>
      <c r="D282" s="246"/>
      <c r="E282" s="119"/>
      <c r="F282" s="119"/>
      <c r="G282" s="29"/>
      <c r="H282" s="119"/>
      <c r="I282" s="312"/>
    </row>
    <row r="283" spans="2:9" ht="23.25">
      <c r="B283" s="112"/>
      <c r="C283" s="246"/>
      <c r="D283" s="246"/>
      <c r="E283" s="119"/>
      <c r="F283" s="119"/>
      <c r="G283" s="29"/>
      <c r="H283" s="119"/>
      <c r="I283" s="312"/>
    </row>
    <row r="284" spans="2:9" ht="23.25">
      <c r="B284" s="112"/>
      <c r="C284" s="246"/>
      <c r="D284" s="246"/>
      <c r="E284" s="246" t="s">
        <v>116</v>
      </c>
      <c r="F284" s="246"/>
      <c r="G284" s="246"/>
      <c r="H284" s="246"/>
      <c r="I284" s="247"/>
    </row>
    <row r="285" spans="2:9" ht="23.25">
      <c r="B285" s="112"/>
      <c r="C285" s="113"/>
      <c r="D285" s="113"/>
      <c r="E285" s="52" t="s">
        <v>1</v>
      </c>
      <c r="F285" s="309">
        <f>+E279</f>
        <v>14</v>
      </c>
      <c r="G285" s="52" t="str">
        <f>+F279</f>
        <v>เดือน กรกฎาคม  พ.ศ.2560</v>
      </c>
      <c r="H285" s="52"/>
      <c r="I285" s="38"/>
    </row>
    <row r="286" spans="2:9" ht="23.25">
      <c r="B286" s="112"/>
      <c r="C286" s="113"/>
      <c r="D286" s="113"/>
      <c r="E286" s="113"/>
      <c r="F286" s="113"/>
      <c r="G286" s="113"/>
      <c r="H286" s="113"/>
      <c r="I286" s="114"/>
    </row>
    <row r="287" spans="2:9" ht="23.25">
      <c r="B287" s="112"/>
      <c r="C287" s="113" t="s">
        <v>314</v>
      </c>
      <c r="D287" s="113" t="str">
        <f>+'7.ใบสำคัญรับเงินกก.'!C33</f>
        <v>นายคาวี  กาวิระ</v>
      </c>
      <c r="E287" s="113"/>
      <c r="F287" s="113"/>
      <c r="G287" s="113" t="s">
        <v>610</v>
      </c>
      <c r="H287" s="113"/>
      <c r="I287" s="38"/>
    </row>
    <row r="288" spans="2:9" ht="23.25">
      <c r="B288" s="112" t="s">
        <v>316</v>
      </c>
      <c r="C288" s="113" t="s">
        <v>326</v>
      </c>
      <c r="D288" s="29"/>
      <c r="E288" s="113"/>
      <c r="F288" s="113"/>
      <c r="G288" s="29"/>
      <c r="H288" s="113"/>
      <c r="I288" s="38"/>
    </row>
    <row r="289" spans="2:9" ht="23.25">
      <c r="B289" s="112" t="s">
        <v>615</v>
      </c>
      <c r="C289" s="113"/>
      <c r="D289" s="29"/>
      <c r="E289" s="113"/>
      <c r="F289" s="29"/>
      <c r="G289" s="113"/>
      <c r="H289" s="113"/>
      <c r="I289" s="38"/>
    </row>
    <row r="290" spans="2:9" ht="23.25">
      <c r="B290" s="39" t="s">
        <v>153</v>
      </c>
      <c r="C290" s="113" t="s">
        <v>154</v>
      </c>
      <c r="E290" s="113" t="s">
        <v>117</v>
      </c>
      <c r="F290" s="113"/>
      <c r="G290" s="113"/>
      <c r="H290" s="113"/>
      <c r="I290" s="114"/>
    </row>
    <row r="291" spans="2:9" ht="23.25">
      <c r="B291" s="524" t="s">
        <v>118</v>
      </c>
      <c r="C291" s="525"/>
      <c r="D291" s="525"/>
      <c r="E291" s="525"/>
      <c r="F291" s="525"/>
      <c r="G291" s="525"/>
      <c r="H291" s="526"/>
      <c r="I291" s="248" t="s">
        <v>609</v>
      </c>
    </row>
    <row r="292" spans="2:9" ht="23.25">
      <c r="B292" s="111"/>
      <c r="C292" s="130" t="s">
        <v>608</v>
      </c>
      <c r="D292" s="130"/>
      <c r="E292" s="130"/>
      <c r="F292" s="130"/>
      <c r="G292" s="130"/>
      <c r="H292" s="131"/>
      <c r="I292" s="114"/>
    </row>
    <row r="293" spans="2:9" ht="23.25">
      <c r="B293" s="120"/>
      <c r="C293" s="113" t="s">
        <v>627</v>
      </c>
      <c r="D293" s="113"/>
      <c r="E293" s="113"/>
      <c r="F293" s="113"/>
      <c r="I293" s="133"/>
    </row>
    <row r="294" spans="2:9" ht="23.25">
      <c r="B294" s="225" t="s">
        <v>605</v>
      </c>
      <c r="C294" s="226" t="s">
        <v>805</v>
      </c>
      <c r="D294" s="113" t="s">
        <v>607</v>
      </c>
      <c r="E294" s="245" t="s">
        <v>806</v>
      </c>
      <c r="F294" s="113"/>
      <c r="H294" s="209" t="s">
        <v>19</v>
      </c>
      <c r="I294" s="133">
        <f>+I268</f>
        <v>400</v>
      </c>
    </row>
    <row r="295" spans="2:9" ht="23.25">
      <c r="B295" s="225"/>
      <c r="C295" s="226"/>
      <c r="D295" s="113"/>
      <c r="E295" s="227"/>
      <c r="F295" s="113"/>
      <c r="G295" s="113"/>
      <c r="H295" s="209"/>
      <c r="I295" s="228"/>
    </row>
    <row r="296" spans="2:9" ht="23.25">
      <c r="B296" s="225"/>
      <c r="C296" s="226"/>
      <c r="D296" s="113"/>
      <c r="E296" s="227"/>
      <c r="F296" s="113"/>
      <c r="G296" s="113"/>
      <c r="H296" s="209"/>
      <c r="I296" s="228"/>
    </row>
    <row r="297" spans="2:9" ht="23.25">
      <c r="B297" s="225"/>
      <c r="C297" s="226"/>
      <c r="D297" s="113"/>
      <c r="E297" s="227"/>
      <c r="F297" s="113"/>
      <c r="G297" s="113"/>
      <c r="H297" s="209"/>
      <c r="I297" s="228"/>
    </row>
    <row r="298" spans="2:9" ht="23.25">
      <c r="B298" s="225"/>
      <c r="C298" s="226"/>
      <c r="D298" s="113"/>
      <c r="E298" s="227"/>
      <c r="F298" s="113"/>
      <c r="G298" s="113"/>
      <c r="H298" s="209"/>
      <c r="I298" s="228"/>
    </row>
    <row r="299" spans="2:9" ht="23.25">
      <c r="B299" s="243"/>
      <c r="C299" s="244"/>
      <c r="D299" s="44"/>
      <c r="E299" s="244" t="s">
        <v>119</v>
      </c>
      <c r="F299" s="545" t="s">
        <v>807</v>
      </c>
      <c r="G299" s="546"/>
      <c r="H299" s="547"/>
      <c r="I299" s="132">
        <f>SUM(I293:I298)</f>
        <v>400</v>
      </c>
    </row>
    <row r="300" spans="2:9" ht="23.25">
      <c r="B300" s="112"/>
      <c r="C300" s="113"/>
      <c r="D300" s="113"/>
      <c r="E300" s="113"/>
      <c r="F300" s="532" t="s">
        <v>322</v>
      </c>
      <c r="G300" s="532"/>
      <c r="H300" s="532"/>
      <c r="I300" s="114"/>
    </row>
    <row r="301" spans="2:9" ht="23.25">
      <c r="B301" s="112"/>
      <c r="C301" s="29"/>
      <c r="D301" s="113"/>
      <c r="E301" s="113"/>
      <c r="F301" s="113"/>
      <c r="G301" s="113"/>
      <c r="H301" s="113"/>
      <c r="I301" s="114"/>
    </row>
    <row r="302" spans="2:9" ht="23.25">
      <c r="B302" s="39"/>
      <c r="D302" s="310" t="s">
        <v>616</v>
      </c>
      <c r="E302" s="29" t="s">
        <v>613</v>
      </c>
      <c r="F302" s="29"/>
      <c r="G302" s="229" t="s">
        <v>614</v>
      </c>
      <c r="H302" s="29"/>
      <c r="I302" s="38"/>
    </row>
    <row r="303" spans="2:9" ht="23.25">
      <c r="B303" s="39"/>
      <c r="D303" s="113"/>
      <c r="E303" s="113" t="str">
        <f>+D287</f>
        <v>นายคาวี  กาวิระ</v>
      </c>
      <c r="F303" s="29"/>
      <c r="G303" s="113"/>
      <c r="H303" s="113"/>
      <c r="I303" s="38"/>
    </row>
    <row r="304" spans="2:9" ht="23.25">
      <c r="B304" s="112"/>
      <c r="C304" s="113"/>
      <c r="D304" s="29"/>
      <c r="E304" s="29"/>
      <c r="F304" s="29"/>
      <c r="G304" s="29"/>
      <c r="H304" s="29"/>
      <c r="I304" s="38"/>
    </row>
    <row r="305" spans="2:9" ht="23.25">
      <c r="B305" s="112"/>
      <c r="C305" s="113"/>
      <c r="D305" s="29"/>
      <c r="E305" s="29"/>
      <c r="F305" s="29"/>
      <c r="G305" s="29"/>
      <c r="H305" s="29"/>
      <c r="I305" s="38"/>
    </row>
    <row r="306" spans="2:9" ht="23.25">
      <c r="B306" s="112"/>
      <c r="C306" s="113"/>
      <c r="D306" s="119"/>
      <c r="E306" s="119"/>
      <c r="F306" s="119"/>
      <c r="G306" s="119"/>
      <c r="H306" s="119"/>
      <c r="I306" s="38"/>
    </row>
    <row r="307" spans="2:9" ht="23.25">
      <c r="B307" s="112"/>
      <c r="C307" s="113"/>
      <c r="D307" s="310" t="s">
        <v>616</v>
      </c>
      <c r="E307" s="29" t="s">
        <v>613</v>
      </c>
      <c r="F307" s="29"/>
      <c r="G307" s="229" t="s">
        <v>120</v>
      </c>
      <c r="H307" s="29"/>
      <c r="I307" s="38"/>
    </row>
    <row r="308" spans="2:9" ht="23.25">
      <c r="B308" s="112"/>
      <c r="C308" s="113"/>
      <c r="D308" s="29"/>
      <c r="E308" s="14" t="s">
        <v>8</v>
      </c>
      <c r="F308" s="29"/>
      <c r="G308" s="29"/>
      <c r="H308" s="29"/>
      <c r="I308" s="127"/>
    </row>
    <row r="309" spans="2:9" ht="23.25">
      <c r="B309" s="112"/>
      <c r="C309" s="113"/>
      <c r="D309" s="308" t="s">
        <v>611</v>
      </c>
      <c r="E309" s="14" t="s">
        <v>612</v>
      </c>
      <c r="F309" s="29"/>
      <c r="G309" s="29"/>
      <c r="H309" s="29"/>
      <c r="I309" s="127"/>
    </row>
    <row r="310" spans="2:9" ht="23.25">
      <c r="B310" s="115"/>
      <c r="C310" s="116"/>
      <c r="D310" s="128" t="s">
        <v>1</v>
      </c>
      <c r="E310" s="40">
        <f>+F285</f>
        <v>14</v>
      </c>
      <c r="F310" s="55" t="str">
        <f>+G285</f>
        <v>เดือน กรกฎาคม  พ.ศ.2560</v>
      </c>
      <c r="G310" s="55"/>
      <c r="H310" s="55"/>
      <c r="I310" s="129"/>
    </row>
    <row r="311" spans="2:9" ht="23.25">
      <c r="B311" s="111"/>
      <c r="C311" s="255"/>
      <c r="D311" s="255"/>
      <c r="E311" s="220"/>
      <c r="F311" s="220"/>
      <c r="G311" s="35"/>
      <c r="H311" s="220"/>
      <c r="I311" s="256"/>
    </row>
    <row r="312" spans="2:9" ht="23.25">
      <c r="B312" s="112"/>
      <c r="C312" s="246"/>
      <c r="D312" s="246"/>
      <c r="E312" s="119"/>
      <c r="F312" s="119"/>
      <c r="G312" s="29"/>
      <c r="H312" s="119"/>
      <c r="I312" s="312"/>
    </row>
    <row r="313" spans="2:9" ht="23.25">
      <c r="B313" s="112"/>
      <c r="C313" s="246"/>
      <c r="D313" s="246"/>
      <c r="E313" s="119"/>
      <c r="F313" s="119"/>
      <c r="G313" s="29"/>
      <c r="H313" s="119"/>
      <c r="I313" s="312"/>
    </row>
    <row r="314" spans="2:9" ht="23.25">
      <c r="B314" s="112"/>
      <c r="C314" s="246"/>
      <c r="D314" s="246"/>
      <c r="E314" s="119"/>
      <c r="F314" s="119"/>
      <c r="G314" s="29"/>
      <c r="H314" s="119"/>
      <c r="I314" s="312"/>
    </row>
    <row r="315" spans="2:9" ht="23.25">
      <c r="B315" s="112"/>
      <c r="C315" s="246"/>
      <c r="D315" s="246"/>
      <c r="E315" s="246" t="s">
        <v>116</v>
      </c>
      <c r="F315" s="246"/>
      <c r="G315" s="246"/>
      <c r="H315" s="246"/>
      <c r="I315" s="247"/>
    </row>
    <row r="316" spans="2:9" ht="23.25">
      <c r="B316" s="112"/>
      <c r="C316" s="113"/>
      <c r="D316" s="113"/>
      <c r="E316" s="52" t="s">
        <v>1</v>
      </c>
      <c r="F316" s="309">
        <f>+E310</f>
        <v>14</v>
      </c>
      <c r="G316" s="52" t="str">
        <f>+F310</f>
        <v>เดือน กรกฎาคม  พ.ศ.2560</v>
      </c>
      <c r="H316" s="52"/>
      <c r="I316" s="38"/>
    </row>
    <row r="317" spans="2:9" ht="23.25">
      <c r="B317" s="112"/>
      <c r="C317" s="113"/>
      <c r="D317" s="113"/>
      <c r="E317" s="113"/>
      <c r="F317" s="113"/>
      <c r="G317" s="113"/>
      <c r="H317" s="113"/>
      <c r="I317" s="114"/>
    </row>
    <row r="318" spans="2:9" ht="23.25">
      <c r="B318" s="112"/>
      <c r="C318" s="113" t="s">
        <v>314</v>
      </c>
      <c r="D318" s="113" t="str">
        <f>+'7.ใบสำคัญรับเงินกก.'!C34</f>
        <v>นายเฉวต  โอษฐประไพ   </v>
      </c>
      <c r="E318" s="113"/>
      <c r="F318" s="113"/>
      <c r="G318" s="113" t="s">
        <v>610</v>
      </c>
      <c r="H318" s="113"/>
      <c r="I318" s="38"/>
    </row>
    <row r="319" spans="2:9" ht="23.25">
      <c r="B319" s="112" t="s">
        <v>316</v>
      </c>
      <c r="C319" s="113" t="s">
        <v>326</v>
      </c>
      <c r="D319" s="29"/>
      <c r="E319" s="113"/>
      <c r="F319" s="113"/>
      <c r="G319" s="29"/>
      <c r="H319" s="113"/>
      <c r="I319" s="38"/>
    </row>
    <row r="320" spans="2:9" ht="23.25">
      <c r="B320" s="112" t="s">
        <v>615</v>
      </c>
      <c r="C320" s="113"/>
      <c r="D320" s="29"/>
      <c r="E320" s="113"/>
      <c r="F320" s="29"/>
      <c r="G320" s="113"/>
      <c r="H320" s="113"/>
      <c r="I320" s="38"/>
    </row>
    <row r="321" spans="2:9" ht="23.25">
      <c r="B321" s="39" t="s">
        <v>153</v>
      </c>
      <c r="C321" s="113" t="s">
        <v>154</v>
      </c>
      <c r="E321" s="113" t="s">
        <v>117</v>
      </c>
      <c r="F321" s="113"/>
      <c r="G321" s="113"/>
      <c r="H321" s="113"/>
      <c r="I321" s="114"/>
    </row>
    <row r="322" spans="2:9" ht="23.25">
      <c r="B322" s="524" t="s">
        <v>118</v>
      </c>
      <c r="C322" s="525"/>
      <c r="D322" s="525"/>
      <c r="E322" s="525"/>
      <c r="F322" s="525"/>
      <c r="G322" s="525"/>
      <c r="H322" s="526"/>
      <c r="I322" s="248" t="s">
        <v>609</v>
      </c>
    </row>
    <row r="323" spans="2:9" ht="23.25">
      <c r="B323" s="111"/>
      <c r="C323" s="130" t="s">
        <v>608</v>
      </c>
      <c r="D323" s="130"/>
      <c r="E323" s="130"/>
      <c r="F323" s="130"/>
      <c r="G323" s="130"/>
      <c r="H323" s="131"/>
      <c r="I323" s="114"/>
    </row>
    <row r="324" spans="2:9" ht="23.25">
      <c r="B324" s="120"/>
      <c r="C324" s="113" t="s">
        <v>627</v>
      </c>
      <c r="D324" s="113"/>
      <c r="E324" s="113"/>
      <c r="F324" s="113"/>
      <c r="I324" s="133"/>
    </row>
    <row r="325" spans="2:9" ht="23.25">
      <c r="B325" s="225" t="s">
        <v>605</v>
      </c>
      <c r="C325" s="226" t="s">
        <v>805</v>
      </c>
      <c r="D325" s="113" t="s">
        <v>607</v>
      </c>
      <c r="E325" s="245" t="s">
        <v>806</v>
      </c>
      <c r="F325" s="113"/>
      <c r="H325" s="209" t="s">
        <v>19</v>
      </c>
      <c r="I325" s="133">
        <f>+I299</f>
        <v>400</v>
      </c>
    </row>
    <row r="326" spans="2:9" ht="23.25">
      <c r="B326" s="225"/>
      <c r="C326" s="226"/>
      <c r="D326" s="113"/>
      <c r="E326" s="227"/>
      <c r="F326" s="113"/>
      <c r="G326" s="113"/>
      <c r="H326" s="209"/>
      <c r="I326" s="228"/>
    </row>
    <row r="327" spans="2:9" ht="23.25">
      <c r="B327" s="225"/>
      <c r="C327" s="226"/>
      <c r="D327" s="113"/>
      <c r="E327" s="227"/>
      <c r="F327" s="113"/>
      <c r="G327" s="113"/>
      <c r="H327" s="209"/>
      <c r="I327" s="228"/>
    </row>
    <row r="328" spans="2:9" ht="23.25">
      <c r="B328" s="225"/>
      <c r="C328" s="226"/>
      <c r="D328" s="113"/>
      <c r="E328" s="227"/>
      <c r="F328" s="113"/>
      <c r="G328" s="113"/>
      <c r="H328" s="209"/>
      <c r="I328" s="228"/>
    </row>
    <row r="329" spans="2:9" ht="23.25">
      <c r="B329" s="225"/>
      <c r="C329" s="226"/>
      <c r="D329" s="113"/>
      <c r="E329" s="227"/>
      <c r="F329" s="113"/>
      <c r="G329" s="113"/>
      <c r="H329" s="209"/>
      <c r="I329" s="228"/>
    </row>
    <row r="330" spans="2:9" ht="23.25">
      <c r="B330" s="243"/>
      <c r="C330" s="244"/>
      <c r="D330" s="44"/>
      <c r="E330" s="244" t="s">
        <v>119</v>
      </c>
      <c r="F330" s="545" t="s">
        <v>807</v>
      </c>
      <c r="G330" s="546"/>
      <c r="H330" s="547"/>
      <c r="I330" s="132">
        <f>SUM(I324:I329)</f>
        <v>400</v>
      </c>
    </row>
    <row r="331" spans="2:9" ht="23.25">
      <c r="B331" s="112"/>
      <c r="C331" s="113"/>
      <c r="D331" s="113"/>
      <c r="E331" s="113"/>
      <c r="F331" s="532" t="s">
        <v>322</v>
      </c>
      <c r="G331" s="532"/>
      <c r="H331" s="532"/>
      <c r="I331" s="114"/>
    </row>
    <row r="332" spans="2:9" ht="23.25">
      <c r="B332" s="112"/>
      <c r="C332" s="29"/>
      <c r="D332" s="113"/>
      <c r="E332" s="113"/>
      <c r="F332" s="113"/>
      <c r="G332" s="113"/>
      <c r="H332" s="113"/>
      <c r="I332" s="114"/>
    </row>
    <row r="333" spans="2:9" ht="23.25">
      <c r="B333" s="39"/>
      <c r="D333" s="310" t="s">
        <v>616</v>
      </c>
      <c r="E333" s="29" t="s">
        <v>613</v>
      </c>
      <c r="F333" s="29"/>
      <c r="G333" s="229" t="s">
        <v>614</v>
      </c>
      <c r="H333" s="29"/>
      <c r="I333" s="38"/>
    </row>
    <row r="334" spans="2:9" ht="23.25">
      <c r="B334" s="39"/>
      <c r="D334" s="113"/>
      <c r="E334" s="113" t="str">
        <f>+D318</f>
        <v>นายเฉวต  โอษฐประไพ   </v>
      </c>
      <c r="F334" s="29"/>
      <c r="G334" s="113"/>
      <c r="H334" s="113"/>
      <c r="I334" s="38"/>
    </row>
    <row r="335" spans="2:9" ht="23.25">
      <c r="B335" s="39"/>
      <c r="D335" s="113"/>
      <c r="E335" s="113"/>
      <c r="F335" s="29"/>
      <c r="G335" s="113"/>
      <c r="H335" s="113"/>
      <c r="I335" s="38"/>
    </row>
    <row r="336" spans="2:9" ht="23.25">
      <c r="B336" s="112"/>
      <c r="C336" s="113"/>
      <c r="D336" s="29"/>
      <c r="E336" s="29"/>
      <c r="F336" s="29"/>
      <c r="G336" s="29"/>
      <c r="H336" s="29"/>
      <c r="I336" s="38"/>
    </row>
    <row r="337" spans="2:9" ht="23.25">
      <c r="B337" s="112"/>
      <c r="C337" s="113"/>
      <c r="D337" s="119"/>
      <c r="E337" s="119"/>
      <c r="F337" s="119"/>
      <c r="G337" s="119"/>
      <c r="H337" s="119"/>
      <c r="I337" s="38"/>
    </row>
    <row r="338" spans="2:9" ht="23.25">
      <c r="B338" s="112"/>
      <c r="C338" s="113"/>
      <c r="D338" s="310" t="s">
        <v>616</v>
      </c>
      <c r="E338" s="29" t="s">
        <v>613</v>
      </c>
      <c r="F338" s="29"/>
      <c r="G338" s="229" t="s">
        <v>120</v>
      </c>
      <c r="H338" s="29"/>
      <c r="I338" s="38"/>
    </row>
    <row r="339" spans="2:9" ht="23.25">
      <c r="B339" s="112"/>
      <c r="C339" s="113"/>
      <c r="D339" s="29"/>
      <c r="E339" s="14" t="s">
        <v>8</v>
      </c>
      <c r="F339" s="29"/>
      <c r="G339" s="29"/>
      <c r="H339" s="29"/>
      <c r="I339" s="127"/>
    </row>
    <row r="340" spans="2:9" ht="23.25">
      <c r="B340" s="112"/>
      <c r="C340" s="113"/>
      <c r="D340" s="308" t="s">
        <v>611</v>
      </c>
      <c r="E340" s="14" t="s">
        <v>612</v>
      </c>
      <c r="F340" s="29"/>
      <c r="G340" s="29"/>
      <c r="H340" s="29"/>
      <c r="I340" s="127"/>
    </row>
    <row r="341" spans="2:9" ht="23.25">
      <c r="B341" s="115"/>
      <c r="C341" s="116"/>
      <c r="D341" s="128" t="s">
        <v>1</v>
      </c>
      <c r="E341" s="40">
        <f>+F316</f>
        <v>14</v>
      </c>
      <c r="F341" s="55" t="str">
        <f>+G316</f>
        <v>เดือน กรกฎาคม  พ.ศ.2560</v>
      </c>
      <c r="G341" s="55"/>
      <c r="H341" s="55"/>
      <c r="I341" s="129"/>
    </row>
    <row r="342" spans="2:9" ht="23.25">
      <c r="B342" s="111"/>
      <c r="C342" s="255"/>
      <c r="D342" s="255"/>
      <c r="E342" s="220"/>
      <c r="F342" s="220"/>
      <c r="G342" s="35"/>
      <c r="H342" s="220"/>
      <c r="I342" s="256"/>
    </row>
    <row r="343" spans="2:9" ht="23.25">
      <c r="B343" s="112"/>
      <c r="C343" s="246"/>
      <c r="D343" s="246"/>
      <c r="E343" s="119"/>
      <c r="F343" s="119"/>
      <c r="G343" s="29"/>
      <c r="H343" s="119"/>
      <c r="I343" s="312"/>
    </row>
    <row r="344" spans="2:9" ht="23.25">
      <c r="B344" s="112"/>
      <c r="C344" s="246"/>
      <c r="D344" s="246"/>
      <c r="E344" s="119"/>
      <c r="F344" s="119"/>
      <c r="G344" s="29"/>
      <c r="H344" s="119"/>
      <c r="I344" s="312"/>
    </row>
    <row r="345" spans="2:9" ht="23.25">
      <c r="B345" s="112"/>
      <c r="C345" s="246"/>
      <c r="D345" s="246"/>
      <c r="E345" s="119"/>
      <c r="F345" s="119"/>
      <c r="G345" s="29"/>
      <c r="H345" s="119"/>
      <c r="I345" s="312"/>
    </row>
    <row r="346" spans="2:9" ht="23.25">
      <c r="B346" s="112"/>
      <c r="C346" s="246"/>
      <c r="D346" s="246"/>
      <c r="E346" s="246" t="s">
        <v>116</v>
      </c>
      <c r="F346" s="246"/>
      <c r="G346" s="246"/>
      <c r="H346" s="246"/>
      <c r="I346" s="247"/>
    </row>
    <row r="347" spans="2:9" ht="23.25">
      <c r="B347" s="112"/>
      <c r="C347" s="113"/>
      <c r="D347" s="113"/>
      <c r="E347" s="52" t="s">
        <v>1</v>
      </c>
      <c r="F347" s="309">
        <f>+E341</f>
        <v>14</v>
      </c>
      <c r="G347" s="52" t="str">
        <f>+F341</f>
        <v>เดือน กรกฎาคม  พ.ศ.2560</v>
      </c>
      <c r="H347" s="52"/>
      <c r="I347" s="38"/>
    </row>
    <row r="348" spans="2:9" ht="23.25">
      <c r="B348" s="112"/>
      <c r="C348" s="113"/>
      <c r="D348" s="113"/>
      <c r="E348" s="113"/>
      <c r="F348" s="113"/>
      <c r="G348" s="113"/>
      <c r="H348" s="113"/>
      <c r="I348" s="114"/>
    </row>
    <row r="349" spans="2:9" ht="23.25">
      <c r="B349" s="112"/>
      <c r="C349" s="113" t="s">
        <v>314</v>
      </c>
      <c r="D349" s="113" t="str">
        <f>+'7.ใบสำคัญรับเงินกก.'!C35</f>
        <v>นายพงศ์ศิริ เหมือนพงษ์</v>
      </c>
      <c r="E349" s="113"/>
      <c r="F349" s="113"/>
      <c r="G349" s="113" t="s">
        <v>610</v>
      </c>
      <c r="H349" s="113"/>
      <c r="I349" s="38"/>
    </row>
    <row r="350" spans="2:9" ht="23.25">
      <c r="B350" s="112" t="s">
        <v>316</v>
      </c>
      <c r="C350" s="113" t="s">
        <v>326</v>
      </c>
      <c r="D350" s="29"/>
      <c r="E350" s="113"/>
      <c r="F350" s="113"/>
      <c r="G350" s="29"/>
      <c r="H350" s="113"/>
      <c r="I350" s="38"/>
    </row>
    <row r="351" spans="2:9" ht="23.25">
      <c r="B351" s="112" t="s">
        <v>615</v>
      </c>
      <c r="C351" s="113"/>
      <c r="D351" s="29"/>
      <c r="E351" s="113"/>
      <c r="F351" s="29"/>
      <c r="G351" s="113"/>
      <c r="H351" s="113"/>
      <c r="I351" s="38"/>
    </row>
    <row r="352" spans="2:9" ht="23.25">
      <c r="B352" s="39" t="s">
        <v>153</v>
      </c>
      <c r="C352" s="113" t="s">
        <v>154</v>
      </c>
      <c r="E352" s="113" t="s">
        <v>117</v>
      </c>
      <c r="F352" s="113"/>
      <c r="G352" s="113"/>
      <c r="H352" s="113"/>
      <c r="I352" s="114"/>
    </row>
    <row r="353" spans="2:9" ht="23.25">
      <c r="B353" s="524" t="s">
        <v>118</v>
      </c>
      <c r="C353" s="525"/>
      <c r="D353" s="525"/>
      <c r="E353" s="525"/>
      <c r="F353" s="525"/>
      <c r="G353" s="525"/>
      <c r="H353" s="526"/>
      <c r="I353" s="248" t="s">
        <v>609</v>
      </c>
    </row>
    <row r="354" spans="2:9" ht="23.25">
      <c r="B354" s="111"/>
      <c r="C354" s="130" t="s">
        <v>608</v>
      </c>
      <c r="D354" s="130"/>
      <c r="E354" s="130"/>
      <c r="F354" s="130"/>
      <c r="G354" s="130"/>
      <c r="H354" s="131"/>
      <c r="I354" s="114"/>
    </row>
    <row r="355" spans="2:9" ht="23.25">
      <c r="B355" s="120"/>
      <c r="C355" s="113" t="s">
        <v>627</v>
      </c>
      <c r="D355" s="113"/>
      <c r="E355" s="113"/>
      <c r="F355" s="113"/>
      <c r="I355" s="133"/>
    </row>
    <row r="356" spans="2:9" ht="23.25">
      <c r="B356" s="225" t="s">
        <v>605</v>
      </c>
      <c r="C356" s="226" t="s">
        <v>805</v>
      </c>
      <c r="D356" s="113" t="s">
        <v>607</v>
      </c>
      <c r="E356" s="245" t="s">
        <v>806</v>
      </c>
      <c r="F356" s="113"/>
      <c r="H356" s="209" t="s">
        <v>19</v>
      </c>
      <c r="I356" s="133">
        <f>+I330</f>
        <v>400</v>
      </c>
    </row>
    <row r="357" spans="2:9" ht="23.25">
      <c r="B357" s="225"/>
      <c r="C357" s="226"/>
      <c r="D357" s="113"/>
      <c r="E357" s="227"/>
      <c r="F357" s="113"/>
      <c r="G357" s="113"/>
      <c r="H357" s="209"/>
      <c r="I357" s="228"/>
    </row>
    <row r="358" spans="2:9" ht="23.25">
      <c r="B358" s="225"/>
      <c r="C358" s="226"/>
      <c r="D358" s="113"/>
      <c r="E358" s="227"/>
      <c r="F358" s="113"/>
      <c r="G358" s="113"/>
      <c r="H358" s="209"/>
      <c r="I358" s="228"/>
    </row>
    <row r="359" spans="2:9" ht="23.25">
      <c r="B359" s="225"/>
      <c r="C359" s="226"/>
      <c r="D359" s="113"/>
      <c r="E359" s="227"/>
      <c r="F359" s="113"/>
      <c r="G359" s="113"/>
      <c r="H359" s="209"/>
      <c r="I359" s="228"/>
    </row>
    <row r="360" spans="2:9" ht="23.25">
      <c r="B360" s="225"/>
      <c r="C360" s="226"/>
      <c r="D360" s="113"/>
      <c r="E360" s="227"/>
      <c r="F360" s="113"/>
      <c r="G360" s="113"/>
      <c r="H360" s="209"/>
      <c r="I360" s="228"/>
    </row>
    <row r="361" spans="2:9" ht="23.25">
      <c r="B361" s="243"/>
      <c r="C361" s="244"/>
      <c r="D361" s="44"/>
      <c r="E361" s="244" t="s">
        <v>119</v>
      </c>
      <c r="F361" s="545" t="s">
        <v>807</v>
      </c>
      <c r="G361" s="546"/>
      <c r="H361" s="547"/>
      <c r="I361" s="132">
        <f>SUM(I355:I360)</f>
        <v>400</v>
      </c>
    </row>
    <row r="362" spans="2:9" ht="23.25">
      <c r="B362" s="112"/>
      <c r="C362" s="113"/>
      <c r="D362" s="113"/>
      <c r="E362" s="113"/>
      <c r="F362" s="532" t="s">
        <v>322</v>
      </c>
      <c r="G362" s="532"/>
      <c r="H362" s="532"/>
      <c r="I362" s="114"/>
    </row>
    <row r="363" spans="2:9" ht="23.25">
      <c r="B363" s="112"/>
      <c r="C363" s="29"/>
      <c r="D363" s="113"/>
      <c r="E363" s="113"/>
      <c r="F363" s="113"/>
      <c r="G363" s="113"/>
      <c r="H363" s="113"/>
      <c r="I363" s="114"/>
    </row>
    <row r="364" spans="2:9" ht="23.25">
      <c r="B364" s="39"/>
      <c r="D364" s="310" t="s">
        <v>616</v>
      </c>
      <c r="E364" s="29" t="s">
        <v>613</v>
      </c>
      <c r="F364" s="29"/>
      <c r="G364" s="229" t="s">
        <v>614</v>
      </c>
      <c r="H364" s="29"/>
      <c r="I364" s="38"/>
    </row>
    <row r="365" spans="2:9" ht="23.25">
      <c r="B365" s="39"/>
      <c r="D365" s="113"/>
      <c r="E365" s="113" t="str">
        <f>+D349</f>
        <v>นายพงศ์ศิริ เหมือนพงษ์</v>
      </c>
      <c r="F365" s="29"/>
      <c r="G365" s="113"/>
      <c r="H365" s="113"/>
      <c r="I365" s="38"/>
    </row>
    <row r="366" spans="2:9" ht="23.25">
      <c r="B366" s="39"/>
      <c r="D366" s="113"/>
      <c r="E366" s="113"/>
      <c r="F366" s="29"/>
      <c r="G366" s="113"/>
      <c r="H366" s="113"/>
      <c r="I366" s="38"/>
    </row>
    <row r="367" spans="2:9" ht="23.25">
      <c r="B367" s="112"/>
      <c r="C367" s="113"/>
      <c r="D367" s="29"/>
      <c r="E367" s="29"/>
      <c r="F367" s="29"/>
      <c r="G367" s="29"/>
      <c r="H367" s="29"/>
      <c r="I367" s="38"/>
    </row>
    <row r="368" spans="2:9" ht="23.25">
      <c r="B368" s="112"/>
      <c r="C368" s="113"/>
      <c r="D368" s="119"/>
      <c r="E368" s="119"/>
      <c r="F368" s="119"/>
      <c r="G368" s="119"/>
      <c r="H368" s="119"/>
      <c r="I368" s="38"/>
    </row>
    <row r="369" spans="2:9" ht="23.25">
      <c r="B369" s="112"/>
      <c r="C369" s="113"/>
      <c r="D369" s="310" t="s">
        <v>616</v>
      </c>
      <c r="E369" s="29" t="s">
        <v>613</v>
      </c>
      <c r="F369" s="29"/>
      <c r="G369" s="229" t="s">
        <v>120</v>
      </c>
      <c r="H369" s="29"/>
      <c r="I369" s="38"/>
    </row>
    <row r="370" spans="2:9" ht="23.25">
      <c r="B370" s="112"/>
      <c r="C370" s="113"/>
      <c r="D370" s="29"/>
      <c r="E370" s="14" t="s">
        <v>8</v>
      </c>
      <c r="F370" s="29"/>
      <c r="G370" s="29"/>
      <c r="H370" s="29"/>
      <c r="I370" s="127"/>
    </row>
    <row r="371" spans="2:9" ht="23.25">
      <c r="B371" s="112"/>
      <c r="C371" s="113"/>
      <c r="D371" s="308" t="s">
        <v>611</v>
      </c>
      <c r="E371" s="14" t="s">
        <v>612</v>
      </c>
      <c r="F371" s="29"/>
      <c r="G371" s="29"/>
      <c r="H371" s="29"/>
      <c r="I371" s="127"/>
    </row>
    <row r="372" spans="2:9" ht="23.25">
      <c r="B372" s="115"/>
      <c r="C372" s="116"/>
      <c r="D372" s="128" t="s">
        <v>1</v>
      </c>
      <c r="E372" s="40">
        <f>+F347</f>
        <v>14</v>
      </c>
      <c r="F372" s="55" t="str">
        <f>+G347</f>
        <v>เดือน กรกฎาคม  พ.ศ.2560</v>
      </c>
      <c r="G372" s="55"/>
      <c r="H372" s="55"/>
      <c r="I372" s="129"/>
    </row>
    <row r="373" spans="2:9" ht="23.25">
      <c r="B373" s="111"/>
      <c r="C373" s="255"/>
      <c r="D373" s="255"/>
      <c r="E373" s="220"/>
      <c r="F373" s="220"/>
      <c r="G373" s="35"/>
      <c r="H373" s="220"/>
      <c r="I373" s="256"/>
    </row>
    <row r="374" spans="2:9" ht="23.25">
      <c r="B374" s="112"/>
      <c r="C374" s="246"/>
      <c r="D374" s="246"/>
      <c r="E374" s="119"/>
      <c r="F374" s="119"/>
      <c r="G374" s="29"/>
      <c r="H374" s="119"/>
      <c r="I374" s="312"/>
    </row>
    <row r="375" spans="2:9" ht="23.25">
      <c r="B375" s="112"/>
      <c r="C375" s="246"/>
      <c r="D375" s="246"/>
      <c r="E375" s="119"/>
      <c r="F375" s="119"/>
      <c r="G375" s="29"/>
      <c r="H375" s="119"/>
      <c r="I375" s="312"/>
    </row>
    <row r="376" spans="2:9" ht="23.25">
      <c r="B376" s="112"/>
      <c r="C376" s="246"/>
      <c r="D376" s="246"/>
      <c r="E376" s="119"/>
      <c r="F376" s="119"/>
      <c r="G376" s="29"/>
      <c r="H376" s="119"/>
      <c r="I376" s="312"/>
    </row>
    <row r="377" spans="2:9" ht="23.25">
      <c r="B377" s="112"/>
      <c r="C377" s="246"/>
      <c r="D377" s="246"/>
      <c r="E377" s="246" t="s">
        <v>116</v>
      </c>
      <c r="F377" s="246"/>
      <c r="G377" s="246"/>
      <c r="H377" s="246"/>
      <c r="I377" s="247"/>
    </row>
    <row r="378" spans="2:9" ht="23.25">
      <c r="B378" s="112"/>
      <c r="C378" s="113"/>
      <c r="D378" s="113"/>
      <c r="E378" s="52" t="s">
        <v>1</v>
      </c>
      <c r="F378" s="309">
        <f>+E372</f>
        <v>14</v>
      </c>
      <c r="G378" s="52" t="str">
        <f>+F372</f>
        <v>เดือน กรกฎาคม  พ.ศ.2560</v>
      </c>
      <c r="H378" s="52"/>
      <c r="I378" s="38"/>
    </row>
    <row r="379" spans="2:9" ht="23.25">
      <c r="B379" s="112"/>
      <c r="C379" s="113"/>
      <c r="D379" s="113"/>
      <c r="E379" s="113"/>
      <c r="F379" s="113"/>
      <c r="G379" s="113"/>
      <c r="H379" s="113"/>
      <c r="I379" s="114"/>
    </row>
    <row r="380" spans="2:9" ht="23.25">
      <c r="B380" s="112"/>
      <c r="C380" s="113" t="s">
        <v>314</v>
      </c>
      <c r="D380" s="113" t="str">
        <f>+'7.ใบสำคัญรับเงินกก.'!C36</f>
        <v>นายไพโรจน์  มาลากอง</v>
      </c>
      <c r="E380" s="113"/>
      <c r="F380" s="113"/>
      <c r="G380" s="113" t="s">
        <v>610</v>
      </c>
      <c r="H380" s="113"/>
      <c r="I380" s="38"/>
    </row>
    <row r="381" spans="2:9" ht="23.25">
      <c r="B381" s="112" t="s">
        <v>316</v>
      </c>
      <c r="C381" s="113" t="s">
        <v>326</v>
      </c>
      <c r="D381" s="29"/>
      <c r="E381" s="113"/>
      <c r="F381" s="113"/>
      <c r="G381" s="29"/>
      <c r="H381" s="113"/>
      <c r="I381" s="38"/>
    </row>
    <row r="382" spans="2:9" ht="23.25">
      <c r="B382" s="112" t="s">
        <v>615</v>
      </c>
      <c r="C382" s="113"/>
      <c r="D382" s="29"/>
      <c r="E382" s="113"/>
      <c r="F382" s="29"/>
      <c r="G382" s="113"/>
      <c r="H382" s="113"/>
      <c r="I382" s="38"/>
    </row>
    <row r="383" spans="2:9" ht="23.25">
      <c r="B383" s="39" t="s">
        <v>153</v>
      </c>
      <c r="C383" s="113" t="s">
        <v>154</v>
      </c>
      <c r="E383" s="113" t="s">
        <v>117</v>
      </c>
      <c r="F383" s="113"/>
      <c r="G383" s="113"/>
      <c r="H383" s="113"/>
      <c r="I383" s="114"/>
    </row>
    <row r="384" spans="2:9" ht="23.25">
      <c r="B384" s="524" t="s">
        <v>118</v>
      </c>
      <c r="C384" s="525"/>
      <c r="D384" s="525"/>
      <c r="E384" s="525"/>
      <c r="F384" s="525"/>
      <c r="G384" s="525"/>
      <c r="H384" s="526"/>
      <c r="I384" s="248" t="s">
        <v>609</v>
      </c>
    </row>
    <row r="385" spans="2:9" ht="23.25">
      <c r="B385" s="111"/>
      <c r="C385" s="130" t="s">
        <v>608</v>
      </c>
      <c r="D385" s="130"/>
      <c r="E385" s="130"/>
      <c r="F385" s="130"/>
      <c r="G385" s="130"/>
      <c r="H385" s="131"/>
      <c r="I385" s="114"/>
    </row>
    <row r="386" spans="2:9" ht="23.25">
      <c r="B386" s="120"/>
      <c r="C386" s="113" t="s">
        <v>627</v>
      </c>
      <c r="D386" s="113"/>
      <c r="E386" s="113"/>
      <c r="F386" s="113"/>
      <c r="I386" s="133"/>
    </row>
    <row r="387" spans="2:9" ht="23.25">
      <c r="B387" s="225" t="s">
        <v>605</v>
      </c>
      <c r="C387" s="226" t="s">
        <v>805</v>
      </c>
      <c r="D387" s="113" t="s">
        <v>607</v>
      </c>
      <c r="E387" s="245" t="s">
        <v>806</v>
      </c>
      <c r="F387" s="113"/>
      <c r="H387" s="209" t="s">
        <v>19</v>
      </c>
      <c r="I387" s="133">
        <f>+I361</f>
        <v>400</v>
      </c>
    </row>
    <row r="388" spans="2:9" ht="23.25">
      <c r="B388" s="225"/>
      <c r="C388" s="226"/>
      <c r="D388" s="113"/>
      <c r="E388" s="227"/>
      <c r="F388" s="113"/>
      <c r="G388" s="113"/>
      <c r="H388" s="209"/>
      <c r="I388" s="228"/>
    </row>
    <row r="389" spans="2:9" ht="23.25">
      <c r="B389" s="225"/>
      <c r="C389" s="226"/>
      <c r="D389" s="113"/>
      <c r="E389" s="227"/>
      <c r="F389" s="113"/>
      <c r="G389" s="113"/>
      <c r="H389" s="209"/>
      <c r="I389" s="228"/>
    </row>
    <row r="390" spans="2:9" ht="23.25">
      <c r="B390" s="225"/>
      <c r="C390" s="226"/>
      <c r="D390" s="113"/>
      <c r="E390" s="227"/>
      <c r="F390" s="113"/>
      <c r="G390" s="113"/>
      <c r="H390" s="209"/>
      <c r="I390" s="228"/>
    </row>
    <row r="391" spans="2:9" ht="23.25">
      <c r="B391" s="225"/>
      <c r="C391" s="226"/>
      <c r="D391" s="113"/>
      <c r="E391" s="227"/>
      <c r="F391" s="113"/>
      <c r="G391" s="113"/>
      <c r="H391" s="209"/>
      <c r="I391" s="228"/>
    </row>
    <row r="392" spans="2:9" ht="23.25">
      <c r="B392" s="243"/>
      <c r="C392" s="244"/>
      <c r="D392" s="44"/>
      <c r="E392" s="244" t="s">
        <v>119</v>
      </c>
      <c r="F392" s="545" t="s">
        <v>807</v>
      </c>
      <c r="G392" s="546"/>
      <c r="H392" s="547"/>
      <c r="I392" s="132">
        <f>SUM(I386:I391)</f>
        <v>400</v>
      </c>
    </row>
    <row r="393" spans="2:9" ht="23.25">
      <c r="B393" s="112"/>
      <c r="C393" s="113"/>
      <c r="D393" s="113"/>
      <c r="E393" s="113"/>
      <c r="F393" s="532" t="s">
        <v>322</v>
      </c>
      <c r="G393" s="532"/>
      <c r="H393" s="532"/>
      <c r="I393" s="114"/>
    </row>
    <row r="394" spans="2:9" ht="23.25">
      <c r="B394" s="112"/>
      <c r="C394" s="29"/>
      <c r="D394" s="113"/>
      <c r="E394" s="113"/>
      <c r="F394" s="113"/>
      <c r="G394" s="113"/>
      <c r="H394" s="113"/>
      <c r="I394" s="114"/>
    </row>
    <row r="395" spans="2:9" ht="23.25">
      <c r="B395" s="39"/>
      <c r="D395" s="310" t="s">
        <v>616</v>
      </c>
      <c r="E395" s="29" t="s">
        <v>613</v>
      </c>
      <c r="F395" s="29"/>
      <c r="G395" s="229" t="s">
        <v>614</v>
      </c>
      <c r="H395" s="29"/>
      <c r="I395" s="38"/>
    </row>
    <row r="396" spans="2:9" ht="23.25">
      <c r="B396" s="39"/>
      <c r="D396" s="113"/>
      <c r="E396" s="113" t="str">
        <f>+D380</f>
        <v>นายไพโรจน์  มาลากอง</v>
      </c>
      <c r="F396" s="29"/>
      <c r="G396" s="113"/>
      <c r="H396" s="113"/>
      <c r="I396" s="38"/>
    </row>
    <row r="397" spans="2:9" ht="23.25">
      <c r="B397" s="39"/>
      <c r="D397" s="113"/>
      <c r="E397" s="113"/>
      <c r="F397" s="29"/>
      <c r="G397" s="113"/>
      <c r="H397" s="113"/>
      <c r="I397" s="38"/>
    </row>
    <row r="398" spans="2:9" ht="23.25">
      <c r="B398" s="112"/>
      <c r="C398" s="113"/>
      <c r="D398" s="29"/>
      <c r="E398" s="29"/>
      <c r="F398" s="29"/>
      <c r="G398" s="29"/>
      <c r="H398" s="29"/>
      <c r="I398" s="38"/>
    </row>
    <row r="399" spans="2:9" ht="23.25">
      <c r="B399" s="112"/>
      <c r="C399" s="113"/>
      <c r="D399" s="119"/>
      <c r="E399" s="119"/>
      <c r="F399" s="119"/>
      <c r="G399" s="119"/>
      <c r="H399" s="119"/>
      <c r="I399" s="38"/>
    </row>
    <row r="400" spans="2:9" ht="23.25">
      <c r="B400" s="112"/>
      <c r="C400" s="113"/>
      <c r="D400" s="310" t="s">
        <v>616</v>
      </c>
      <c r="E400" s="29" t="s">
        <v>613</v>
      </c>
      <c r="F400" s="29"/>
      <c r="G400" s="229" t="s">
        <v>120</v>
      </c>
      <c r="H400" s="29"/>
      <c r="I400" s="38"/>
    </row>
    <row r="401" spans="2:9" ht="23.25">
      <c r="B401" s="112"/>
      <c r="C401" s="113"/>
      <c r="D401" s="29"/>
      <c r="E401" s="14" t="s">
        <v>8</v>
      </c>
      <c r="F401" s="29"/>
      <c r="G401" s="29"/>
      <c r="H401" s="29"/>
      <c r="I401" s="127"/>
    </row>
    <row r="402" spans="2:9" ht="23.25">
      <c r="B402" s="112"/>
      <c r="C402" s="113"/>
      <c r="D402" s="308" t="s">
        <v>611</v>
      </c>
      <c r="E402" s="14" t="s">
        <v>612</v>
      </c>
      <c r="F402" s="29"/>
      <c r="G402" s="29"/>
      <c r="H402" s="29"/>
      <c r="I402" s="127"/>
    </row>
    <row r="403" spans="2:9" ht="23.25">
      <c r="B403" s="115"/>
      <c r="C403" s="116"/>
      <c r="D403" s="128" t="s">
        <v>1</v>
      </c>
      <c r="E403" s="40">
        <f>+F378</f>
        <v>14</v>
      </c>
      <c r="F403" s="55" t="str">
        <f>+G378</f>
        <v>เดือน กรกฎาคม  พ.ศ.2560</v>
      </c>
      <c r="G403" s="55"/>
      <c r="H403" s="55"/>
      <c r="I403" s="129"/>
    </row>
    <row r="404" spans="2:9" ht="23.25">
      <c r="B404" s="111"/>
      <c r="C404" s="255"/>
      <c r="D404" s="255"/>
      <c r="E404" s="220"/>
      <c r="F404" s="220"/>
      <c r="G404" s="35"/>
      <c r="H404" s="220"/>
      <c r="I404" s="256"/>
    </row>
    <row r="405" spans="2:9" ht="23.25">
      <c r="B405" s="112"/>
      <c r="C405" s="246"/>
      <c r="D405" s="246"/>
      <c r="E405" s="119"/>
      <c r="F405" s="119"/>
      <c r="G405" s="29"/>
      <c r="H405" s="119"/>
      <c r="I405" s="312"/>
    </row>
    <row r="406" spans="2:9" ht="23.25">
      <c r="B406" s="112"/>
      <c r="C406" s="246"/>
      <c r="D406" s="246"/>
      <c r="E406" s="119"/>
      <c r="F406" s="119"/>
      <c r="G406" s="29"/>
      <c r="H406" s="119"/>
      <c r="I406" s="312"/>
    </row>
    <row r="407" spans="2:9" ht="23.25">
      <c r="B407" s="112"/>
      <c r="C407" s="246"/>
      <c r="D407" s="246"/>
      <c r="E407" s="119"/>
      <c r="F407" s="119"/>
      <c r="G407" s="29"/>
      <c r="H407" s="119"/>
      <c r="I407" s="312"/>
    </row>
    <row r="408" spans="2:9" ht="23.25">
      <c r="B408" s="112"/>
      <c r="C408" s="246"/>
      <c r="D408" s="246"/>
      <c r="E408" s="246" t="s">
        <v>116</v>
      </c>
      <c r="F408" s="246"/>
      <c r="G408" s="246"/>
      <c r="H408" s="246"/>
      <c r="I408" s="247"/>
    </row>
    <row r="409" spans="2:9" ht="23.25">
      <c r="B409" s="112"/>
      <c r="C409" s="113"/>
      <c r="D409" s="113"/>
      <c r="E409" s="52" t="s">
        <v>1</v>
      </c>
      <c r="F409" s="309">
        <f>+E403</f>
        <v>14</v>
      </c>
      <c r="G409" s="52" t="str">
        <f>+F403</f>
        <v>เดือน กรกฎาคม  พ.ศ.2560</v>
      </c>
      <c r="H409" s="52"/>
      <c r="I409" s="38"/>
    </row>
    <row r="410" spans="2:9" ht="23.25">
      <c r="B410" s="112"/>
      <c r="C410" s="113"/>
      <c r="D410" s="113"/>
      <c r="E410" s="113"/>
      <c r="F410" s="113"/>
      <c r="G410" s="113"/>
      <c r="H410" s="113"/>
      <c r="I410" s="114"/>
    </row>
    <row r="411" spans="2:9" ht="23.25">
      <c r="B411" s="112"/>
      <c r="C411" s="113" t="s">
        <v>314</v>
      </c>
      <c r="D411" s="113" t="str">
        <f>+'7.ใบสำคัญรับเงินกก.'!C37</f>
        <v>นายเจริญชาติ  แก้งคำ</v>
      </c>
      <c r="E411" s="113"/>
      <c r="F411" s="113"/>
      <c r="G411" s="113" t="s">
        <v>620</v>
      </c>
      <c r="H411" s="113"/>
      <c r="I411" s="38"/>
    </row>
    <row r="412" spans="2:9" ht="23.25">
      <c r="B412" s="112" t="s">
        <v>621</v>
      </c>
      <c r="C412" s="113" t="s">
        <v>326</v>
      </c>
      <c r="D412" s="29"/>
      <c r="E412" s="113"/>
      <c r="F412" s="113"/>
      <c r="G412" s="29"/>
      <c r="H412" s="113"/>
      <c r="I412" s="38"/>
    </row>
    <row r="413" spans="2:9" ht="23.25">
      <c r="B413" s="112" t="s">
        <v>615</v>
      </c>
      <c r="C413" s="113"/>
      <c r="D413" s="29"/>
      <c r="E413" s="113"/>
      <c r="F413" s="29"/>
      <c r="G413" s="113"/>
      <c r="H413" s="113"/>
      <c r="I413" s="38"/>
    </row>
    <row r="414" spans="2:9" ht="23.25">
      <c r="B414" s="39" t="s">
        <v>153</v>
      </c>
      <c r="C414" s="113" t="s">
        <v>154</v>
      </c>
      <c r="E414" s="113" t="s">
        <v>117</v>
      </c>
      <c r="F414" s="113"/>
      <c r="G414" s="113"/>
      <c r="H414" s="113"/>
      <c r="I414" s="114"/>
    </row>
    <row r="415" spans="2:9" ht="23.25">
      <c r="B415" s="524" t="s">
        <v>118</v>
      </c>
      <c r="C415" s="525"/>
      <c r="D415" s="525"/>
      <c r="E415" s="525"/>
      <c r="F415" s="525"/>
      <c r="G415" s="525"/>
      <c r="H415" s="526"/>
      <c r="I415" s="248" t="s">
        <v>609</v>
      </c>
    </row>
    <row r="416" spans="2:9" ht="23.25">
      <c r="B416" s="111"/>
      <c r="C416" s="130" t="s">
        <v>608</v>
      </c>
      <c r="D416" s="130"/>
      <c r="E416" s="130"/>
      <c r="F416" s="130"/>
      <c r="G416" s="130"/>
      <c r="H416" s="131"/>
      <c r="I416" s="114"/>
    </row>
    <row r="417" spans="2:9" ht="23.25">
      <c r="B417" s="120"/>
      <c r="C417" s="113" t="s">
        <v>627</v>
      </c>
      <c r="D417" s="113"/>
      <c r="E417" s="113"/>
      <c r="F417" s="113"/>
      <c r="I417" s="133"/>
    </row>
    <row r="418" spans="2:9" ht="23.25">
      <c r="B418" s="225" t="s">
        <v>605</v>
      </c>
      <c r="C418" s="226" t="s">
        <v>805</v>
      </c>
      <c r="D418" s="113" t="s">
        <v>607</v>
      </c>
      <c r="E418" s="245" t="s">
        <v>806</v>
      </c>
      <c r="F418" s="113"/>
      <c r="H418" s="209" t="s">
        <v>19</v>
      </c>
      <c r="I418" s="133">
        <f>+I392</f>
        <v>400</v>
      </c>
    </row>
    <row r="419" spans="2:9" ht="23.25">
      <c r="B419" s="225"/>
      <c r="C419" s="226"/>
      <c r="D419" s="113"/>
      <c r="E419" s="227"/>
      <c r="F419" s="113"/>
      <c r="G419" s="113"/>
      <c r="H419" s="209"/>
      <c r="I419" s="228"/>
    </row>
    <row r="420" spans="2:9" ht="23.25">
      <c r="B420" s="225"/>
      <c r="C420" s="226"/>
      <c r="D420" s="113"/>
      <c r="E420" s="227"/>
      <c r="F420" s="113"/>
      <c r="G420" s="113"/>
      <c r="H420" s="209"/>
      <c r="I420" s="228"/>
    </row>
    <row r="421" spans="2:9" ht="23.25">
      <c r="B421" s="225"/>
      <c r="C421" s="226"/>
      <c r="D421" s="113"/>
      <c r="E421" s="227"/>
      <c r="F421" s="113"/>
      <c r="G421" s="113"/>
      <c r="H421" s="209"/>
      <c r="I421" s="228"/>
    </row>
    <row r="422" spans="2:9" ht="23.25">
      <c r="B422" s="225"/>
      <c r="C422" s="226"/>
      <c r="D422" s="113"/>
      <c r="E422" s="227"/>
      <c r="F422" s="113"/>
      <c r="G422" s="113"/>
      <c r="H422" s="209"/>
      <c r="I422" s="228"/>
    </row>
    <row r="423" spans="2:9" ht="23.25">
      <c r="B423" s="243"/>
      <c r="C423" s="244"/>
      <c r="D423" s="44"/>
      <c r="E423" s="244" t="s">
        <v>119</v>
      </c>
      <c r="F423" s="545" t="s">
        <v>807</v>
      </c>
      <c r="G423" s="546"/>
      <c r="H423" s="547"/>
      <c r="I423" s="132">
        <f>SUM(I417:I422)</f>
        <v>400</v>
      </c>
    </row>
    <row r="424" spans="2:9" ht="23.25">
      <c r="B424" s="112"/>
      <c r="C424" s="113"/>
      <c r="D424" s="113"/>
      <c r="E424" s="113"/>
      <c r="F424" s="532" t="s">
        <v>322</v>
      </c>
      <c r="G424" s="532"/>
      <c r="H424" s="532"/>
      <c r="I424" s="114"/>
    </row>
    <row r="425" spans="2:9" ht="14.25" customHeight="1">
      <c r="B425" s="112"/>
      <c r="C425" s="29"/>
      <c r="D425" s="113"/>
      <c r="E425" s="113"/>
      <c r="F425" s="113"/>
      <c r="G425" s="113"/>
      <c r="H425" s="113"/>
      <c r="I425" s="114"/>
    </row>
    <row r="426" spans="2:9" ht="23.25">
      <c r="B426" s="39"/>
      <c r="D426" s="310" t="s">
        <v>616</v>
      </c>
      <c r="E426" s="29" t="s">
        <v>613</v>
      </c>
      <c r="F426" s="29"/>
      <c r="G426" s="229" t="s">
        <v>614</v>
      </c>
      <c r="H426" s="29"/>
      <c r="I426" s="38"/>
    </row>
    <row r="427" spans="2:9" ht="23.25">
      <c r="B427" s="39"/>
      <c r="D427" s="113"/>
      <c r="E427" s="113" t="str">
        <f>+D411</f>
        <v>นายเจริญชาติ  แก้งคำ</v>
      </c>
      <c r="F427" s="29"/>
      <c r="G427" s="113"/>
      <c r="H427" s="113"/>
      <c r="I427" s="38"/>
    </row>
    <row r="428" spans="2:9" ht="23.25">
      <c r="B428" s="112"/>
      <c r="C428" s="113"/>
      <c r="D428" s="29"/>
      <c r="E428" s="29"/>
      <c r="F428" s="29"/>
      <c r="G428" s="29"/>
      <c r="H428" s="29"/>
      <c r="I428" s="38"/>
    </row>
    <row r="429" spans="2:9" ht="23.25">
      <c r="B429" s="112"/>
      <c r="C429" s="113"/>
      <c r="D429" s="29"/>
      <c r="E429" s="29"/>
      <c r="F429" s="29"/>
      <c r="G429" s="29"/>
      <c r="H429" s="29"/>
      <c r="I429" s="38"/>
    </row>
    <row r="430" spans="2:9" ht="23.25">
      <c r="B430" s="112"/>
      <c r="C430" s="113"/>
      <c r="D430" s="119"/>
      <c r="E430" s="119"/>
      <c r="F430" s="119"/>
      <c r="G430" s="119"/>
      <c r="H430" s="119"/>
      <c r="I430" s="38"/>
    </row>
    <row r="431" spans="2:9" ht="22.5" customHeight="1">
      <c r="B431" s="112"/>
      <c r="C431" s="113"/>
      <c r="D431" s="310" t="s">
        <v>616</v>
      </c>
      <c r="E431" s="29" t="s">
        <v>613</v>
      </c>
      <c r="F431" s="29"/>
      <c r="G431" s="229" t="s">
        <v>120</v>
      </c>
      <c r="H431" s="29"/>
      <c r="I431" s="38"/>
    </row>
    <row r="432" spans="2:9" ht="22.5" customHeight="1">
      <c r="B432" s="112"/>
      <c r="C432" s="113"/>
      <c r="D432" s="29"/>
      <c r="E432" s="14" t="s">
        <v>8</v>
      </c>
      <c r="F432" s="29"/>
      <c r="G432" s="29"/>
      <c r="H432" s="29"/>
      <c r="I432" s="127"/>
    </row>
    <row r="433" spans="2:9" ht="22.5" customHeight="1">
      <c r="B433" s="112"/>
      <c r="C433" s="113"/>
      <c r="D433" s="308" t="s">
        <v>611</v>
      </c>
      <c r="E433" s="14" t="s">
        <v>612</v>
      </c>
      <c r="F433" s="29"/>
      <c r="G433" s="29"/>
      <c r="H433" s="29"/>
      <c r="I433" s="127"/>
    </row>
    <row r="434" spans="2:9" ht="22.5" customHeight="1">
      <c r="B434" s="115"/>
      <c r="C434" s="116"/>
      <c r="D434" s="128" t="s">
        <v>1</v>
      </c>
      <c r="E434" s="40">
        <f>+F409</f>
        <v>14</v>
      </c>
      <c r="F434" s="55" t="str">
        <f>+G409</f>
        <v>เดือน กรกฎาคม  พ.ศ.2560</v>
      </c>
      <c r="G434" s="55"/>
      <c r="H434" s="55"/>
      <c r="I434" s="129"/>
    </row>
    <row r="435" spans="2:9" ht="22.5" customHeight="1">
      <c r="B435" s="112"/>
      <c r="C435" s="113"/>
      <c r="D435" s="230"/>
      <c r="E435" s="309"/>
      <c r="F435" s="52"/>
      <c r="G435" s="52"/>
      <c r="H435" s="52"/>
      <c r="I435" s="127"/>
    </row>
    <row r="436" spans="2:9" ht="23.25">
      <c r="B436" s="111"/>
      <c r="C436" s="255"/>
      <c r="D436" s="255"/>
      <c r="E436" s="220"/>
      <c r="F436" s="220"/>
      <c r="G436" s="35"/>
      <c r="H436" s="220"/>
      <c r="I436" s="256"/>
    </row>
    <row r="437" spans="2:9" ht="23.25">
      <c r="B437" s="112"/>
      <c r="C437" s="246"/>
      <c r="D437" s="246"/>
      <c r="E437" s="119"/>
      <c r="F437" s="119"/>
      <c r="G437" s="29"/>
      <c r="H437" s="119"/>
      <c r="I437" s="312"/>
    </row>
    <row r="438" spans="2:9" ht="23.25">
      <c r="B438" s="112"/>
      <c r="C438" s="246"/>
      <c r="D438" s="246"/>
      <c r="E438" s="119"/>
      <c r="F438" s="119"/>
      <c r="G438" s="29"/>
      <c r="H438" s="119"/>
      <c r="I438" s="312"/>
    </row>
    <row r="439" spans="2:9" ht="23.25">
      <c r="B439" s="112"/>
      <c r="C439" s="246"/>
      <c r="D439" s="246"/>
      <c r="E439" s="119"/>
      <c r="F439" s="119"/>
      <c r="G439" s="29"/>
      <c r="H439" s="119"/>
      <c r="I439" s="312"/>
    </row>
    <row r="440" spans="2:9" ht="23.25">
      <c r="B440" s="112"/>
      <c r="C440" s="246"/>
      <c r="D440" s="246"/>
      <c r="E440" s="246" t="s">
        <v>116</v>
      </c>
      <c r="F440" s="246"/>
      <c r="G440" s="246"/>
      <c r="H440" s="246"/>
      <c r="I440" s="247"/>
    </row>
    <row r="441" spans="2:9" ht="23.25">
      <c r="B441" s="112"/>
      <c r="C441" s="113"/>
      <c r="D441" s="113"/>
      <c r="E441" s="52" t="s">
        <v>1</v>
      </c>
      <c r="F441" s="309">
        <f>+E434</f>
        <v>14</v>
      </c>
      <c r="G441" s="52" t="str">
        <f>+F434</f>
        <v>เดือน กรกฎาคม  พ.ศ.2560</v>
      </c>
      <c r="H441" s="52"/>
      <c r="I441" s="38"/>
    </row>
    <row r="442" spans="2:9" ht="23.25">
      <c r="B442" s="112"/>
      <c r="C442" s="113"/>
      <c r="D442" s="113"/>
      <c r="E442" s="113"/>
      <c r="F442" s="113"/>
      <c r="G442" s="113"/>
      <c r="H442" s="113"/>
      <c r="I442" s="114"/>
    </row>
    <row r="443" spans="2:9" ht="23.25">
      <c r="B443" s="112"/>
      <c r="C443" s="113" t="s">
        <v>314</v>
      </c>
      <c r="D443" s="113" t="str">
        <f>+'7.ใบสำคัญรับเงินกก.'!C38</f>
        <v>นายวีรพล  ภิญโญยาง</v>
      </c>
      <c r="E443" s="113"/>
      <c r="F443" s="113"/>
      <c r="G443" s="113" t="s">
        <v>610</v>
      </c>
      <c r="H443" s="113"/>
      <c r="I443" s="38"/>
    </row>
    <row r="444" spans="2:9" ht="23.25">
      <c r="B444" s="112" t="s">
        <v>622</v>
      </c>
      <c r="C444" s="113" t="s">
        <v>326</v>
      </c>
      <c r="D444" s="29"/>
      <c r="E444" s="113"/>
      <c r="F444" s="113"/>
      <c r="G444" s="29"/>
      <c r="H444" s="113"/>
      <c r="I444" s="38"/>
    </row>
    <row r="445" spans="2:9" ht="23.25">
      <c r="B445" s="112" t="s">
        <v>615</v>
      </c>
      <c r="C445" s="113"/>
      <c r="D445" s="29"/>
      <c r="E445" s="113"/>
      <c r="F445" s="29"/>
      <c r="G445" s="113"/>
      <c r="H445" s="113"/>
      <c r="I445" s="38"/>
    </row>
    <row r="446" spans="2:9" ht="23.25">
      <c r="B446" s="39" t="s">
        <v>153</v>
      </c>
      <c r="C446" s="113" t="s">
        <v>154</v>
      </c>
      <c r="E446" s="113" t="s">
        <v>117</v>
      </c>
      <c r="F446" s="113"/>
      <c r="G446" s="113"/>
      <c r="H446" s="113"/>
      <c r="I446" s="114"/>
    </row>
    <row r="447" spans="2:9" ht="23.25">
      <c r="B447" s="524" t="s">
        <v>118</v>
      </c>
      <c r="C447" s="525"/>
      <c r="D447" s="525"/>
      <c r="E447" s="525"/>
      <c r="F447" s="525"/>
      <c r="G447" s="525"/>
      <c r="H447" s="526"/>
      <c r="I447" s="248" t="s">
        <v>609</v>
      </c>
    </row>
    <row r="448" spans="2:9" ht="23.25">
      <c r="B448" s="111"/>
      <c r="C448" s="130" t="s">
        <v>628</v>
      </c>
      <c r="D448" s="130"/>
      <c r="E448" s="130"/>
      <c r="F448" s="130"/>
      <c r="G448" s="130"/>
      <c r="H448" s="131"/>
      <c r="I448" s="114"/>
    </row>
    <row r="449" spans="2:9" ht="23.25">
      <c r="B449" s="120"/>
      <c r="C449" s="113" t="s">
        <v>627</v>
      </c>
      <c r="D449" s="113"/>
      <c r="E449" s="113"/>
      <c r="F449" s="113"/>
      <c r="I449" s="133"/>
    </row>
    <row r="450" spans="2:9" ht="23.25">
      <c r="B450" s="225" t="s">
        <v>605</v>
      </c>
      <c r="C450" s="226" t="s">
        <v>805</v>
      </c>
      <c r="D450" s="113" t="s">
        <v>607</v>
      </c>
      <c r="E450" s="245" t="s">
        <v>806</v>
      </c>
      <c r="F450" s="113"/>
      <c r="H450" s="209" t="s">
        <v>19</v>
      </c>
      <c r="I450" s="133">
        <v>200</v>
      </c>
    </row>
    <row r="451" spans="2:9" ht="23.25">
      <c r="B451" s="225"/>
      <c r="C451" s="226"/>
      <c r="D451" s="113"/>
      <c r="E451" s="227"/>
      <c r="F451" s="113"/>
      <c r="G451" s="113"/>
      <c r="H451" s="209"/>
      <c r="I451" s="228"/>
    </row>
    <row r="452" spans="2:9" ht="23.25">
      <c r="B452" s="225"/>
      <c r="C452" s="226"/>
      <c r="D452" s="113"/>
      <c r="E452" s="227"/>
      <c r="F452" s="113"/>
      <c r="G452" s="113"/>
      <c r="H452" s="209"/>
      <c r="I452" s="228"/>
    </row>
    <row r="453" spans="2:9" ht="23.25">
      <c r="B453" s="225"/>
      <c r="C453" s="226"/>
      <c r="D453" s="113"/>
      <c r="E453" s="227"/>
      <c r="F453" s="113"/>
      <c r="G453" s="113"/>
      <c r="H453" s="209"/>
      <c r="I453" s="228"/>
    </row>
    <row r="454" spans="2:9" ht="23.25">
      <c r="B454" s="225"/>
      <c r="C454" s="226"/>
      <c r="D454" s="113"/>
      <c r="E454" s="227"/>
      <c r="F454" s="113"/>
      <c r="G454" s="113"/>
      <c r="H454" s="209"/>
      <c r="I454" s="228"/>
    </row>
    <row r="455" spans="2:9" ht="23.25">
      <c r="B455" s="243"/>
      <c r="C455" s="244"/>
      <c r="D455" s="44"/>
      <c r="E455" s="244" t="s">
        <v>119</v>
      </c>
      <c r="F455" s="545" t="s">
        <v>626</v>
      </c>
      <c r="G455" s="546"/>
      <c r="H455" s="547"/>
      <c r="I455" s="132">
        <f>SUM(I449:I454)</f>
        <v>200</v>
      </c>
    </row>
    <row r="456" spans="2:9" ht="23.25">
      <c r="B456" s="112"/>
      <c r="C456" s="113"/>
      <c r="D456" s="113"/>
      <c r="E456" s="113"/>
      <c r="F456" s="532" t="s">
        <v>322</v>
      </c>
      <c r="G456" s="532"/>
      <c r="H456" s="532"/>
      <c r="I456" s="114"/>
    </row>
    <row r="457" spans="2:9" ht="23.25">
      <c r="B457" s="112"/>
      <c r="C457" s="29"/>
      <c r="D457" s="113"/>
      <c r="E457" s="113"/>
      <c r="F457" s="113"/>
      <c r="G457" s="113"/>
      <c r="H457" s="113"/>
      <c r="I457" s="114"/>
    </row>
    <row r="458" spans="2:9" ht="23.25" customHeight="1">
      <c r="B458" s="39"/>
      <c r="D458" s="310" t="s">
        <v>616</v>
      </c>
      <c r="E458" s="29" t="s">
        <v>613</v>
      </c>
      <c r="F458" s="29"/>
      <c r="G458" s="229" t="s">
        <v>614</v>
      </c>
      <c r="H458" s="29"/>
      <c r="I458" s="38"/>
    </row>
    <row r="459" spans="2:9" ht="23.25">
      <c r="B459" s="39"/>
      <c r="D459" s="113"/>
      <c r="E459" s="113" t="str">
        <f>+D443</f>
        <v>นายวีรพล  ภิญโญยาง</v>
      </c>
      <c r="F459" s="29"/>
      <c r="G459" s="113"/>
      <c r="H459" s="113"/>
      <c r="I459" s="38"/>
    </row>
    <row r="460" spans="2:9" ht="23.25">
      <c r="B460" s="112"/>
      <c r="C460" s="113"/>
      <c r="D460" s="29"/>
      <c r="E460" s="29"/>
      <c r="F460" s="29"/>
      <c r="G460" s="29"/>
      <c r="H460" s="29"/>
      <c r="I460" s="38"/>
    </row>
    <row r="461" spans="2:9" ht="23.25">
      <c r="B461" s="112"/>
      <c r="C461" s="113"/>
      <c r="D461" s="29"/>
      <c r="E461" s="29"/>
      <c r="F461" s="29"/>
      <c r="G461" s="29"/>
      <c r="H461" s="29"/>
      <c r="I461" s="38"/>
    </row>
    <row r="462" spans="2:9" ht="23.25">
      <c r="B462" s="112"/>
      <c r="C462" s="113"/>
      <c r="D462" s="119"/>
      <c r="E462" s="119"/>
      <c r="F462" s="119"/>
      <c r="G462" s="119"/>
      <c r="H462" s="119"/>
      <c r="I462" s="38"/>
    </row>
    <row r="463" spans="2:9" ht="23.25">
      <c r="B463" s="112"/>
      <c r="C463" s="113"/>
      <c r="D463" s="310" t="s">
        <v>616</v>
      </c>
      <c r="E463" s="29" t="s">
        <v>613</v>
      </c>
      <c r="F463" s="29"/>
      <c r="G463" s="229" t="s">
        <v>120</v>
      </c>
      <c r="H463" s="29"/>
      <c r="I463" s="38"/>
    </row>
    <row r="464" spans="2:9" ht="23.25">
      <c r="B464" s="112"/>
      <c r="C464" s="113"/>
      <c r="D464" s="29"/>
      <c r="E464" s="14" t="s">
        <v>8</v>
      </c>
      <c r="F464" s="29"/>
      <c r="G464" s="29"/>
      <c r="H464" s="29"/>
      <c r="I464" s="127"/>
    </row>
    <row r="465" spans="2:9" ht="23.25">
      <c r="B465" s="112"/>
      <c r="C465" s="113"/>
      <c r="D465" s="308" t="s">
        <v>611</v>
      </c>
      <c r="E465" s="14" t="s">
        <v>612</v>
      </c>
      <c r="F465" s="29"/>
      <c r="G465" s="29"/>
      <c r="H465" s="29"/>
      <c r="I465" s="127"/>
    </row>
    <row r="466" spans="2:9" ht="23.25">
      <c r="B466" s="115"/>
      <c r="C466" s="116"/>
      <c r="D466" s="128" t="s">
        <v>1</v>
      </c>
      <c r="E466" s="40">
        <f>+F441</f>
        <v>14</v>
      </c>
      <c r="F466" s="55" t="str">
        <f>+G441</f>
        <v>เดือน กรกฎาคม  พ.ศ.2560</v>
      </c>
      <c r="G466" s="55"/>
      <c r="H466" s="55"/>
      <c r="I466" s="129"/>
    </row>
    <row r="467" spans="2:9" ht="23.25" customHeight="1">
      <c r="B467" s="111"/>
      <c r="C467" s="255"/>
      <c r="D467" s="255"/>
      <c r="E467" s="220"/>
      <c r="F467" s="220"/>
      <c r="G467" s="35"/>
      <c r="H467" s="220"/>
      <c r="I467" s="256"/>
    </row>
    <row r="468" spans="2:9" ht="23.25" customHeight="1">
      <c r="B468" s="112"/>
      <c r="C468" s="246"/>
      <c r="D468" s="246"/>
      <c r="E468" s="119"/>
      <c r="F468" s="119"/>
      <c r="G468" s="29"/>
      <c r="H468" s="119"/>
      <c r="I468" s="312"/>
    </row>
    <row r="469" spans="2:9" ht="23.25" customHeight="1">
      <c r="B469" s="112"/>
      <c r="C469" s="246"/>
      <c r="D469" s="246"/>
      <c r="E469" s="119"/>
      <c r="F469" s="119"/>
      <c r="G469" s="29"/>
      <c r="H469" s="119"/>
      <c r="I469" s="312"/>
    </row>
    <row r="470" spans="2:9" ht="23.25" customHeight="1">
      <c r="B470" s="112"/>
      <c r="C470" s="246"/>
      <c r="D470" s="246"/>
      <c r="E470" s="119"/>
      <c r="F470" s="119"/>
      <c r="G470" s="29"/>
      <c r="H470" s="119"/>
      <c r="I470" s="312"/>
    </row>
    <row r="471" spans="2:9" ht="23.25" customHeight="1">
      <c r="B471" s="112"/>
      <c r="C471" s="246"/>
      <c r="D471" s="246"/>
      <c r="E471" s="246" t="s">
        <v>116</v>
      </c>
      <c r="F471" s="246"/>
      <c r="G471" s="246"/>
      <c r="H471" s="246"/>
      <c r="I471" s="247"/>
    </row>
    <row r="472" spans="2:9" ht="23.25" customHeight="1">
      <c r="B472" s="112"/>
      <c r="C472" s="113"/>
      <c r="D472" s="113"/>
      <c r="E472" s="52" t="s">
        <v>1</v>
      </c>
      <c r="F472" s="309">
        <f>+E466</f>
        <v>14</v>
      </c>
      <c r="G472" s="52" t="str">
        <f>+F466</f>
        <v>เดือน กรกฎาคม  พ.ศ.2560</v>
      </c>
      <c r="H472" s="52"/>
      <c r="I472" s="38"/>
    </row>
    <row r="473" spans="2:9" ht="23.25" customHeight="1">
      <c r="B473" s="112"/>
      <c r="C473" s="113"/>
      <c r="D473" s="113"/>
      <c r="E473" s="113"/>
      <c r="F473" s="113"/>
      <c r="G473" s="113"/>
      <c r="H473" s="113"/>
      <c r="I473" s="114"/>
    </row>
    <row r="474" spans="2:9" ht="23.25" customHeight="1">
      <c r="B474" s="112"/>
      <c r="C474" s="113" t="s">
        <v>314</v>
      </c>
      <c r="D474" s="113" t="str">
        <f>+'7.2บันทึกรายงานการปช.'!C365</f>
        <v>นายจิรยุทธ์  เที่ยงสันเทียะ</v>
      </c>
      <c r="E474" s="113"/>
      <c r="F474" s="113"/>
      <c r="G474" s="113" t="s">
        <v>610</v>
      </c>
      <c r="H474" s="113"/>
      <c r="I474" s="38"/>
    </row>
    <row r="475" spans="2:9" ht="23.25" customHeight="1">
      <c r="B475" s="112" t="s">
        <v>808</v>
      </c>
      <c r="C475" s="113" t="s">
        <v>326</v>
      </c>
      <c r="D475" s="29"/>
      <c r="E475" s="113"/>
      <c r="F475" s="113"/>
      <c r="G475" s="29"/>
      <c r="H475" s="113"/>
      <c r="I475" s="38"/>
    </row>
    <row r="476" spans="2:9" ht="23.25" customHeight="1">
      <c r="B476" s="112" t="s">
        <v>615</v>
      </c>
      <c r="C476" s="113"/>
      <c r="D476" s="29"/>
      <c r="E476" s="113"/>
      <c r="F476" s="29"/>
      <c r="G476" s="113"/>
      <c r="H476" s="113"/>
      <c r="I476" s="38"/>
    </row>
    <row r="477" spans="2:9" ht="23.25" customHeight="1">
      <c r="B477" s="39" t="s">
        <v>153</v>
      </c>
      <c r="C477" s="113" t="s">
        <v>154</v>
      </c>
      <c r="E477" s="113" t="s">
        <v>117</v>
      </c>
      <c r="F477" s="113"/>
      <c r="G477" s="113"/>
      <c r="H477" s="113"/>
      <c r="I477" s="114"/>
    </row>
    <row r="478" spans="2:9" ht="23.25" customHeight="1">
      <c r="B478" s="524" t="s">
        <v>118</v>
      </c>
      <c r="C478" s="525"/>
      <c r="D478" s="525"/>
      <c r="E478" s="525"/>
      <c r="F478" s="525"/>
      <c r="G478" s="525"/>
      <c r="H478" s="526"/>
      <c r="I478" s="248" t="s">
        <v>609</v>
      </c>
    </row>
    <row r="479" spans="2:9" ht="23.25" customHeight="1">
      <c r="B479" s="111"/>
      <c r="C479" s="130" t="s">
        <v>628</v>
      </c>
      <c r="D479" s="130"/>
      <c r="E479" s="130"/>
      <c r="F479" s="130"/>
      <c r="G479" s="130"/>
      <c r="H479" s="131"/>
      <c r="I479" s="114"/>
    </row>
    <row r="480" spans="2:9" ht="23.25" customHeight="1">
      <c r="B480" s="120"/>
      <c r="C480" s="113" t="s">
        <v>627</v>
      </c>
      <c r="D480" s="113"/>
      <c r="E480" s="113"/>
      <c r="F480" s="113"/>
      <c r="I480" s="133"/>
    </row>
    <row r="481" spans="2:9" ht="23.25" customHeight="1">
      <c r="B481" s="225" t="s">
        <v>605</v>
      </c>
      <c r="C481" s="226" t="s">
        <v>805</v>
      </c>
      <c r="D481" s="113" t="s">
        <v>607</v>
      </c>
      <c r="E481" s="245" t="s">
        <v>806</v>
      </c>
      <c r="F481" s="113"/>
      <c r="H481" s="209" t="s">
        <v>19</v>
      </c>
      <c r="I481" s="133">
        <f>+I455</f>
        <v>200</v>
      </c>
    </row>
    <row r="482" spans="2:9" ht="23.25" customHeight="1">
      <c r="B482" s="225"/>
      <c r="C482" s="226"/>
      <c r="D482" s="113"/>
      <c r="E482" s="227"/>
      <c r="F482" s="113"/>
      <c r="G482" s="113"/>
      <c r="H482" s="209"/>
      <c r="I482" s="228"/>
    </row>
    <row r="483" spans="2:9" ht="23.25" customHeight="1">
      <c r="B483" s="225"/>
      <c r="C483" s="226"/>
      <c r="D483" s="113"/>
      <c r="E483" s="227"/>
      <c r="F483" s="113"/>
      <c r="G483" s="113"/>
      <c r="H483" s="209"/>
      <c r="I483" s="228"/>
    </row>
    <row r="484" spans="2:9" ht="23.25" customHeight="1">
      <c r="B484" s="225"/>
      <c r="C484" s="226"/>
      <c r="D484" s="113"/>
      <c r="E484" s="227"/>
      <c r="F484" s="113"/>
      <c r="G484" s="113"/>
      <c r="H484" s="209"/>
      <c r="I484" s="228"/>
    </row>
    <row r="485" spans="2:9" ht="23.25" customHeight="1">
      <c r="B485" s="225"/>
      <c r="C485" s="226"/>
      <c r="D485" s="113"/>
      <c r="E485" s="227"/>
      <c r="F485" s="113"/>
      <c r="G485" s="113"/>
      <c r="H485" s="209"/>
      <c r="I485" s="228"/>
    </row>
    <row r="486" spans="2:9" ht="23.25" customHeight="1">
      <c r="B486" s="243"/>
      <c r="C486" s="244"/>
      <c r="D486" s="44"/>
      <c r="E486" s="244" t="s">
        <v>119</v>
      </c>
      <c r="F486" s="545" t="str">
        <f>+F455</f>
        <v>(สองร้อยบาทถ้วน)</v>
      </c>
      <c r="G486" s="546"/>
      <c r="H486" s="547"/>
      <c r="I486" s="132">
        <f>SUM(I480:I485)</f>
        <v>200</v>
      </c>
    </row>
    <row r="487" spans="2:9" ht="23.25" customHeight="1">
      <c r="B487" s="112"/>
      <c r="C487" s="113"/>
      <c r="D487" s="113"/>
      <c r="E487" s="113"/>
      <c r="F487" s="532" t="s">
        <v>322</v>
      </c>
      <c r="G487" s="532"/>
      <c r="H487" s="532"/>
      <c r="I487" s="114"/>
    </row>
    <row r="488" spans="2:9" ht="23.25" customHeight="1">
      <c r="B488" s="112"/>
      <c r="C488" s="29"/>
      <c r="D488" s="113"/>
      <c r="E488" s="113"/>
      <c r="F488" s="113"/>
      <c r="G488" s="113"/>
      <c r="H488" s="113"/>
      <c r="I488" s="114"/>
    </row>
    <row r="489" spans="2:9" ht="23.25" customHeight="1">
      <c r="B489" s="39"/>
      <c r="D489" s="310" t="s">
        <v>616</v>
      </c>
      <c r="E489" s="29" t="s">
        <v>613</v>
      </c>
      <c r="F489" s="29"/>
      <c r="G489" s="229" t="s">
        <v>614</v>
      </c>
      <c r="H489" s="29"/>
      <c r="I489" s="38"/>
    </row>
    <row r="490" spans="2:9" ht="23.25" customHeight="1">
      <c r="B490" s="39"/>
      <c r="D490" s="113"/>
      <c r="E490" s="113" t="str">
        <f>+D474</f>
        <v>นายจิรยุทธ์  เที่ยงสันเทียะ</v>
      </c>
      <c r="F490" s="29"/>
      <c r="G490" s="113"/>
      <c r="H490" s="113"/>
      <c r="I490" s="38"/>
    </row>
    <row r="491" spans="2:9" ht="23.25" customHeight="1">
      <c r="B491" s="112"/>
      <c r="C491" s="113"/>
      <c r="D491" s="29"/>
      <c r="E491" s="29"/>
      <c r="F491" s="29"/>
      <c r="G491" s="29"/>
      <c r="H491" s="29"/>
      <c r="I491" s="38"/>
    </row>
    <row r="492" spans="2:9" ht="23.25" customHeight="1">
      <c r="B492" s="112"/>
      <c r="C492" s="113"/>
      <c r="D492" s="29"/>
      <c r="E492" s="29"/>
      <c r="F492" s="29"/>
      <c r="G492" s="29"/>
      <c r="H492" s="29"/>
      <c r="I492" s="38"/>
    </row>
    <row r="493" spans="2:9" ht="23.25" customHeight="1">
      <c r="B493" s="112"/>
      <c r="C493" s="113"/>
      <c r="D493" s="119"/>
      <c r="E493" s="119"/>
      <c r="F493" s="119"/>
      <c r="G493" s="119"/>
      <c r="H493" s="119"/>
      <c r="I493" s="38"/>
    </row>
    <row r="494" spans="2:9" ht="23.25" customHeight="1">
      <c r="B494" s="112"/>
      <c r="C494" s="113"/>
      <c r="D494" s="310" t="s">
        <v>616</v>
      </c>
      <c r="E494" s="29" t="s">
        <v>613</v>
      </c>
      <c r="F494" s="29"/>
      <c r="G494" s="229" t="s">
        <v>120</v>
      </c>
      <c r="H494" s="29"/>
      <c r="I494" s="38"/>
    </row>
    <row r="495" spans="2:9" ht="23.25" customHeight="1">
      <c r="B495" s="112"/>
      <c r="C495" s="113"/>
      <c r="D495" s="29"/>
      <c r="E495" s="14" t="s">
        <v>8</v>
      </c>
      <c r="F495" s="29"/>
      <c r="G495" s="29"/>
      <c r="H495" s="29"/>
      <c r="I495" s="127"/>
    </row>
    <row r="496" spans="2:9" ht="23.25" customHeight="1">
      <c r="B496" s="112"/>
      <c r="C496" s="113"/>
      <c r="D496" s="308" t="s">
        <v>611</v>
      </c>
      <c r="E496" s="14" t="s">
        <v>612</v>
      </c>
      <c r="F496" s="29"/>
      <c r="G496" s="29"/>
      <c r="H496" s="29"/>
      <c r="I496" s="127"/>
    </row>
    <row r="497" spans="2:9" ht="23.25" customHeight="1">
      <c r="B497" s="115"/>
      <c r="C497" s="116"/>
      <c r="D497" s="128" t="s">
        <v>1</v>
      </c>
      <c r="E497" s="40">
        <f>+F472</f>
        <v>14</v>
      </c>
      <c r="F497" s="55" t="str">
        <f>+G472</f>
        <v>เดือน กรกฎาคม  พ.ศ.2560</v>
      </c>
      <c r="G497" s="55"/>
      <c r="H497" s="55"/>
      <c r="I497" s="129"/>
    </row>
    <row r="498" spans="2:9" ht="23.25" customHeight="1">
      <c r="B498" s="111"/>
      <c r="C498" s="255"/>
      <c r="D498" s="255"/>
      <c r="E498" s="220"/>
      <c r="F498" s="220"/>
      <c r="G498" s="35"/>
      <c r="H498" s="220"/>
      <c r="I498" s="256"/>
    </row>
    <row r="499" spans="2:9" ht="23.25" customHeight="1">
      <c r="B499" s="112"/>
      <c r="C499" s="246"/>
      <c r="D499" s="246"/>
      <c r="E499" s="119"/>
      <c r="F499" s="119"/>
      <c r="G499" s="29"/>
      <c r="H499" s="119"/>
      <c r="I499" s="312"/>
    </row>
    <row r="500" spans="2:9" ht="23.25" customHeight="1">
      <c r="B500" s="112"/>
      <c r="C500" s="246"/>
      <c r="D500" s="246"/>
      <c r="E500" s="119"/>
      <c r="F500" s="119"/>
      <c r="G500" s="29"/>
      <c r="H500" s="119"/>
      <c r="I500" s="312"/>
    </row>
    <row r="501" spans="2:9" ht="23.25" customHeight="1">
      <c r="B501" s="112"/>
      <c r="C501" s="246"/>
      <c r="D501" s="246"/>
      <c r="E501" s="119"/>
      <c r="F501" s="119"/>
      <c r="G501" s="29"/>
      <c r="H501" s="119"/>
      <c r="I501" s="312"/>
    </row>
    <row r="502" spans="2:9" ht="23.25" customHeight="1">
      <c r="B502" s="112"/>
      <c r="C502" s="246"/>
      <c r="D502" s="246"/>
      <c r="E502" s="246" t="s">
        <v>116</v>
      </c>
      <c r="F502" s="246"/>
      <c r="G502" s="246"/>
      <c r="H502" s="246"/>
      <c r="I502" s="247"/>
    </row>
    <row r="503" spans="2:9" ht="23.25" customHeight="1">
      <c r="B503" s="112"/>
      <c r="C503" s="113"/>
      <c r="D503" s="113"/>
      <c r="E503" s="52" t="s">
        <v>1</v>
      </c>
      <c r="F503" s="309">
        <f>+E497</f>
        <v>14</v>
      </c>
      <c r="G503" s="52" t="str">
        <f>+F497</f>
        <v>เดือน กรกฎาคม  พ.ศ.2560</v>
      </c>
      <c r="H503" s="52"/>
      <c r="I503" s="38"/>
    </row>
    <row r="504" spans="2:9" ht="23.25" customHeight="1">
      <c r="B504" s="112"/>
      <c r="C504" s="113"/>
      <c r="D504" s="113"/>
      <c r="E504" s="113"/>
      <c r="F504" s="113"/>
      <c r="G504" s="113"/>
      <c r="H504" s="113"/>
      <c r="I504" s="114"/>
    </row>
    <row r="505" spans="2:9" ht="23.25" customHeight="1">
      <c r="B505" s="112"/>
      <c r="C505" s="113" t="s">
        <v>314</v>
      </c>
      <c r="D505" s="113" t="str">
        <f>+'7.2บันทึกรายงานการปช.'!C366</f>
        <v>น.ส.กัลยากร  นิสัยตรง</v>
      </c>
      <c r="E505" s="113"/>
      <c r="F505" s="113"/>
      <c r="G505" s="113" t="s">
        <v>610</v>
      </c>
      <c r="H505" s="113"/>
      <c r="I505" s="38"/>
    </row>
    <row r="506" spans="2:9" ht="23.25" customHeight="1">
      <c r="B506" s="112" t="s">
        <v>622</v>
      </c>
      <c r="C506" s="113" t="s">
        <v>623</v>
      </c>
      <c r="D506" s="29"/>
      <c r="E506" s="113"/>
      <c r="F506" s="113"/>
      <c r="G506" s="29"/>
      <c r="H506" s="113"/>
      <c r="I506" s="38"/>
    </row>
    <row r="507" spans="2:9" ht="23.25" customHeight="1">
      <c r="B507" s="112" t="s">
        <v>615</v>
      </c>
      <c r="C507" s="113"/>
      <c r="D507" s="29"/>
      <c r="E507" s="113"/>
      <c r="F507" s="29"/>
      <c r="G507" s="113"/>
      <c r="H507" s="113"/>
      <c r="I507" s="38"/>
    </row>
    <row r="508" spans="2:9" ht="23.25" customHeight="1">
      <c r="B508" s="39" t="s">
        <v>153</v>
      </c>
      <c r="C508" s="113" t="s">
        <v>154</v>
      </c>
      <c r="E508" s="113" t="s">
        <v>117</v>
      </c>
      <c r="F508" s="113"/>
      <c r="G508" s="113"/>
      <c r="H508" s="113"/>
      <c r="I508" s="114"/>
    </row>
    <row r="509" spans="2:9" ht="23.25" customHeight="1">
      <c r="B509" s="524" t="s">
        <v>118</v>
      </c>
      <c r="C509" s="525"/>
      <c r="D509" s="525"/>
      <c r="E509" s="525"/>
      <c r="F509" s="525"/>
      <c r="G509" s="525"/>
      <c r="H509" s="526"/>
      <c r="I509" s="248" t="s">
        <v>609</v>
      </c>
    </row>
    <row r="510" spans="2:9" ht="23.25" customHeight="1">
      <c r="B510" s="111"/>
      <c r="C510" s="130" t="s">
        <v>628</v>
      </c>
      <c r="D510" s="130"/>
      <c r="E510" s="130"/>
      <c r="F510" s="130"/>
      <c r="G510" s="130"/>
      <c r="H510" s="131"/>
      <c r="I510" s="114"/>
    </row>
    <row r="511" spans="2:9" ht="23.25" customHeight="1">
      <c r="B511" s="120"/>
      <c r="C511" s="113" t="s">
        <v>627</v>
      </c>
      <c r="D511" s="113"/>
      <c r="E511" s="113"/>
      <c r="F511" s="113"/>
      <c r="I511" s="133"/>
    </row>
    <row r="512" spans="2:9" ht="23.25" customHeight="1">
      <c r="B512" s="225" t="s">
        <v>605</v>
      </c>
      <c r="C512" s="226" t="s">
        <v>805</v>
      </c>
      <c r="D512" s="113" t="s">
        <v>607</v>
      </c>
      <c r="E512" s="245" t="s">
        <v>806</v>
      </c>
      <c r="F512" s="113"/>
      <c r="H512" s="209" t="s">
        <v>19</v>
      </c>
      <c r="I512" s="133">
        <f>+I481</f>
        <v>200</v>
      </c>
    </row>
    <row r="513" spans="2:9" ht="23.25" customHeight="1">
      <c r="B513" s="225"/>
      <c r="C513" s="226"/>
      <c r="D513" s="113"/>
      <c r="E513" s="227"/>
      <c r="F513" s="113"/>
      <c r="G513" s="113"/>
      <c r="H513" s="209"/>
      <c r="I513" s="228"/>
    </row>
    <row r="514" spans="2:9" ht="23.25" customHeight="1">
      <c r="B514" s="225"/>
      <c r="C514" s="226"/>
      <c r="D514" s="113"/>
      <c r="E514" s="227"/>
      <c r="F514" s="113"/>
      <c r="G514" s="113"/>
      <c r="H514" s="209"/>
      <c r="I514" s="228"/>
    </row>
    <row r="515" spans="2:9" ht="23.25" customHeight="1">
      <c r="B515" s="225"/>
      <c r="C515" s="226"/>
      <c r="D515" s="113"/>
      <c r="E515" s="227"/>
      <c r="F515" s="113"/>
      <c r="G515" s="113"/>
      <c r="H515" s="209"/>
      <c r="I515" s="228"/>
    </row>
    <row r="516" spans="2:9" ht="23.25" customHeight="1">
      <c r="B516" s="225"/>
      <c r="C516" s="226"/>
      <c r="D516" s="113"/>
      <c r="E516" s="227"/>
      <c r="F516" s="113"/>
      <c r="G516" s="113"/>
      <c r="H516" s="209"/>
      <c r="I516" s="228"/>
    </row>
    <row r="517" spans="2:9" ht="23.25" customHeight="1">
      <c r="B517" s="243"/>
      <c r="C517" s="244"/>
      <c r="D517" s="44"/>
      <c r="E517" s="244" t="s">
        <v>119</v>
      </c>
      <c r="F517" s="545" t="str">
        <f>+F486</f>
        <v>(สองร้อยบาทถ้วน)</v>
      </c>
      <c r="G517" s="546"/>
      <c r="H517" s="547"/>
      <c r="I517" s="132">
        <f>SUM(I511:I516)</f>
        <v>200</v>
      </c>
    </row>
    <row r="518" spans="2:9" ht="23.25" customHeight="1">
      <c r="B518" s="112"/>
      <c r="C518" s="113"/>
      <c r="D518" s="113"/>
      <c r="E518" s="113"/>
      <c r="F518" s="532" t="s">
        <v>322</v>
      </c>
      <c r="G518" s="532"/>
      <c r="H518" s="532"/>
      <c r="I518" s="114"/>
    </row>
    <row r="519" spans="2:9" ht="23.25" customHeight="1">
      <c r="B519" s="112"/>
      <c r="C519" s="29"/>
      <c r="D519" s="113"/>
      <c r="E519" s="113"/>
      <c r="F519" s="113"/>
      <c r="G519" s="113"/>
      <c r="H519" s="113"/>
      <c r="I519" s="114"/>
    </row>
    <row r="520" spans="2:9" ht="23.25" customHeight="1">
      <c r="B520" s="39"/>
      <c r="D520" s="310" t="s">
        <v>616</v>
      </c>
      <c r="E520" s="29" t="s">
        <v>613</v>
      </c>
      <c r="F520" s="29"/>
      <c r="G520" s="229" t="s">
        <v>614</v>
      </c>
      <c r="H520" s="29"/>
      <c r="I520" s="38"/>
    </row>
    <row r="521" spans="2:9" ht="23.25" customHeight="1">
      <c r="B521" s="39"/>
      <c r="D521" s="113"/>
      <c r="E521" s="113" t="str">
        <f>+D505</f>
        <v>น.ส.กัลยากร  นิสัยตรง</v>
      </c>
      <c r="F521" s="29"/>
      <c r="G521" s="113"/>
      <c r="H521" s="113"/>
      <c r="I521" s="38"/>
    </row>
    <row r="522" spans="2:9" ht="23.25" customHeight="1">
      <c r="B522" s="112"/>
      <c r="C522" s="113"/>
      <c r="D522" s="29"/>
      <c r="E522" s="29"/>
      <c r="F522" s="29"/>
      <c r="G522" s="29"/>
      <c r="H522" s="29"/>
      <c r="I522" s="38"/>
    </row>
    <row r="523" spans="2:9" ht="23.25" customHeight="1">
      <c r="B523" s="112"/>
      <c r="C523" s="113"/>
      <c r="D523" s="29"/>
      <c r="E523" s="29"/>
      <c r="F523" s="29"/>
      <c r="G523" s="29"/>
      <c r="H523" s="29"/>
      <c r="I523" s="38"/>
    </row>
    <row r="524" spans="2:9" ht="23.25" customHeight="1">
      <c r="B524" s="112"/>
      <c r="C524" s="113"/>
      <c r="D524" s="119"/>
      <c r="E524" s="119"/>
      <c r="F524" s="119"/>
      <c r="G524" s="119"/>
      <c r="H524" s="119"/>
      <c r="I524" s="38"/>
    </row>
    <row r="525" spans="2:9" ht="23.25" customHeight="1">
      <c r="B525" s="112"/>
      <c r="C525" s="113"/>
      <c r="D525" s="310" t="s">
        <v>616</v>
      </c>
      <c r="E525" s="29" t="s">
        <v>613</v>
      </c>
      <c r="F525" s="29"/>
      <c r="G525" s="229" t="s">
        <v>120</v>
      </c>
      <c r="H525" s="29"/>
      <c r="I525" s="38"/>
    </row>
    <row r="526" spans="2:9" ht="23.25" customHeight="1">
      <c r="B526" s="112"/>
      <c r="C526" s="113"/>
      <c r="D526" s="29"/>
      <c r="E526" s="14" t="s">
        <v>8</v>
      </c>
      <c r="F526" s="29"/>
      <c r="G526" s="29"/>
      <c r="H526" s="29"/>
      <c r="I526" s="127"/>
    </row>
    <row r="527" spans="2:9" ht="23.25" customHeight="1">
      <c r="B527" s="112"/>
      <c r="C527" s="113"/>
      <c r="D527" s="308" t="s">
        <v>611</v>
      </c>
      <c r="E527" s="14" t="s">
        <v>612</v>
      </c>
      <c r="F527" s="29"/>
      <c r="G527" s="29"/>
      <c r="H527" s="29"/>
      <c r="I527" s="127"/>
    </row>
    <row r="528" spans="2:9" ht="23.25" customHeight="1">
      <c r="B528" s="115"/>
      <c r="C528" s="116"/>
      <c r="D528" s="128" t="s">
        <v>1</v>
      </c>
      <c r="E528" s="40">
        <f>+F503</f>
        <v>14</v>
      </c>
      <c r="F528" s="55" t="str">
        <f>+G472</f>
        <v>เดือน กรกฎาคม  พ.ศ.2560</v>
      </c>
      <c r="G528" s="55"/>
      <c r="H528" s="55"/>
      <c r="I528" s="129"/>
    </row>
    <row r="529" spans="2:9" ht="23.25" customHeight="1">
      <c r="B529" s="111"/>
      <c r="C529" s="255"/>
      <c r="D529" s="255"/>
      <c r="E529" s="220"/>
      <c r="F529" s="220"/>
      <c r="G529" s="35"/>
      <c r="H529" s="220"/>
      <c r="I529" s="256"/>
    </row>
    <row r="530" spans="2:9" ht="23.25" customHeight="1">
      <c r="B530" s="112"/>
      <c r="C530" s="246"/>
      <c r="D530" s="246"/>
      <c r="E530" s="119"/>
      <c r="F530" s="119"/>
      <c r="G530" s="29"/>
      <c r="H530" s="119"/>
      <c r="I530" s="312"/>
    </row>
    <row r="531" spans="2:9" ht="23.25" customHeight="1">
      <c r="B531" s="112"/>
      <c r="C531" s="246"/>
      <c r="D531" s="246"/>
      <c r="E531" s="119"/>
      <c r="F531" s="119"/>
      <c r="G531" s="29"/>
      <c r="H531" s="119"/>
      <c r="I531" s="312"/>
    </row>
    <row r="532" spans="2:9" ht="23.25" customHeight="1">
      <c r="B532" s="112"/>
      <c r="C532" s="246"/>
      <c r="D532" s="246"/>
      <c r="E532" s="119"/>
      <c r="F532" s="119"/>
      <c r="G532" s="29"/>
      <c r="H532" s="119"/>
      <c r="I532" s="312"/>
    </row>
    <row r="533" spans="2:9" ht="23.25" customHeight="1">
      <c r="B533" s="112"/>
      <c r="C533" s="246"/>
      <c r="D533" s="246"/>
      <c r="E533" s="246" t="s">
        <v>116</v>
      </c>
      <c r="F533" s="246"/>
      <c r="G533" s="246"/>
      <c r="H533" s="246"/>
      <c r="I533" s="247"/>
    </row>
    <row r="534" spans="2:9" ht="23.25" customHeight="1">
      <c r="B534" s="112"/>
      <c r="C534" s="113"/>
      <c r="D534" s="113"/>
      <c r="E534" s="52" t="s">
        <v>1</v>
      </c>
      <c r="F534" s="309">
        <f>+E528</f>
        <v>14</v>
      </c>
      <c r="G534" s="52" t="str">
        <f>+F528</f>
        <v>เดือน กรกฎาคม  พ.ศ.2560</v>
      </c>
      <c r="H534" s="52"/>
      <c r="I534" s="38"/>
    </row>
    <row r="535" spans="2:9" ht="23.25" customHeight="1">
      <c r="B535" s="112"/>
      <c r="C535" s="113"/>
      <c r="D535" s="113"/>
      <c r="E535" s="113"/>
      <c r="F535" s="113"/>
      <c r="G535" s="113"/>
      <c r="H535" s="113"/>
      <c r="I535" s="114"/>
    </row>
    <row r="536" spans="2:9" ht="23.25" customHeight="1">
      <c r="B536" s="112"/>
      <c r="C536" s="113" t="s">
        <v>314</v>
      </c>
      <c r="D536" s="113" t="str">
        <f>+'7.ใบสำคัญรับเงินกก.'!C41</f>
        <v>นางสาวประทุมพร  นาสูงเนิน</v>
      </c>
      <c r="E536" s="113"/>
      <c r="F536" s="113"/>
      <c r="G536" s="113" t="s">
        <v>610</v>
      </c>
      <c r="H536" s="113"/>
      <c r="I536" s="38"/>
    </row>
    <row r="537" spans="2:9" ht="23.25" customHeight="1">
      <c r="B537" s="112" t="s">
        <v>625</v>
      </c>
      <c r="C537" s="113" t="s">
        <v>624</v>
      </c>
      <c r="D537" s="29"/>
      <c r="E537" s="113"/>
      <c r="F537" s="113"/>
      <c r="G537" s="29"/>
      <c r="H537" s="113"/>
      <c r="I537" s="38"/>
    </row>
    <row r="538" spans="2:9" ht="23.25" customHeight="1">
      <c r="B538" s="112" t="s">
        <v>615</v>
      </c>
      <c r="C538" s="113"/>
      <c r="D538" s="29"/>
      <c r="E538" s="113"/>
      <c r="F538" s="29"/>
      <c r="G538" s="113"/>
      <c r="H538" s="113"/>
      <c r="I538" s="38"/>
    </row>
    <row r="539" spans="2:9" ht="23.25" customHeight="1">
      <c r="B539" s="39" t="s">
        <v>153</v>
      </c>
      <c r="C539" s="113" t="s">
        <v>154</v>
      </c>
      <c r="E539" s="113" t="s">
        <v>117</v>
      </c>
      <c r="F539" s="113"/>
      <c r="G539" s="113"/>
      <c r="H539" s="113"/>
      <c r="I539" s="114"/>
    </row>
    <row r="540" spans="2:9" ht="23.25" customHeight="1">
      <c r="B540" s="524" t="s">
        <v>118</v>
      </c>
      <c r="C540" s="525"/>
      <c r="D540" s="525"/>
      <c r="E540" s="525"/>
      <c r="F540" s="525"/>
      <c r="G540" s="525"/>
      <c r="H540" s="526"/>
      <c r="I540" s="248" t="s">
        <v>609</v>
      </c>
    </row>
    <row r="541" spans="2:9" ht="23.25" customHeight="1">
      <c r="B541" s="111"/>
      <c r="C541" s="130" t="s">
        <v>628</v>
      </c>
      <c r="D541" s="130"/>
      <c r="E541" s="130"/>
      <c r="F541" s="130"/>
      <c r="G541" s="130"/>
      <c r="H541" s="131"/>
      <c r="I541" s="114"/>
    </row>
    <row r="542" spans="2:9" ht="23.25" customHeight="1">
      <c r="B542" s="120"/>
      <c r="C542" s="113" t="s">
        <v>627</v>
      </c>
      <c r="D542" s="113"/>
      <c r="E542" s="113"/>
      <c r="F542" s="113"/>
      <c r="I542" s="133"/>
    </row>
    <row r="543" spans="2:9" ht="23.25" customHeight="1">
      <c r="B543" s="225" t="s">
        <v>605</v>
      </c>
      <c r="C543" s="226" t="s">
        <v>805</v>
      </c>
      <c r="D543" s="113" t="s">
        <v>607</v>
      </c>
      <c r="E543" s="245" t="s">
        <v>806</v>
      </c>
      <c r="F543" s="113"/>
      <c r="H543" s="209" t="s">
        <v>19</v>
      </c>
      <c r="I543" s="133">
        <f>+I517</f>
        <v>200</v>
      </c>
    </row>
    <row r="544" spans="2:9" ht="23.25" customHeight="1">
      <c r="B544" s="225"/>
      <c r="C544" s="226"/>
      <c r="D544" s="113"/>
      <c r="E544" s="227"/>
      <c r="F544" s="113"/>
      <c r="G544" s="113"/>
      <c r="H544" s="209"/>
      <c r="I544" s="228"/>
    </row>
    <row r="545" spans="2:9" ht="23.25" customHeight="1">
      <c r="B545" s="225"/>
      <c r="C545" s="226"/>
      <c r="D545" s="113"/>
      <c r="E545" s="227"/>
      <c r="F545" s="113"/>
      <c r="G545" s="113"/>
      <c r="H545" s="209"/>
      <c r="I545" s="228"/>
    </row>
    <row r="546" spans="2:9" ht="23.25" customHeight="1">
      <c r="B546" s="225"/>
      <c r="C546" s="226"/>
      <c r="D546" s="113"/>
      <c r="E546" s="227"/>
      <c r="F546" s="113"/>
      <c r="G546" s="113"/>
      <c r="H546" s="209"/>
      <c r="I546" s="228"/>
    </row>
    <row r="547" spans="2:9" ht="23.25" customHeight="1">
      <c r="B547" s="225"/>
      <c r="C547" s="226"/>
      <c r="D547" s="113"/>
      <c r="E547" s="227"/>
      <c r="F547" s="113"/>
      <c r="G547" s="113"/>
      <c r="H547" s="209"/>
      <c r="I547" s="228"/>
    </row>
    <row r="548" spans="2:9" ht="23.25" customHeight="1">
      <c r="B548" s="243"/>
      <c r="C548" s="244"/>
      <c r="D548" s="44"/>
      <c r="E548" s="244" t="s">
        <v>119</v>
      </c>
      <c r="F548" s="545" t="str">
        <f>+F517</f>
        <v>(สองร้อยบาทถ้วน)</v>
      </c>
      <c r="G548" s="546"/>
      <c r="H548" s="547"/>
      <c r="I548" s="132">
        <f>SUM(I542:I547)</f>
        <v>200</v>
      </c>
    </row>
    <row r="549" spans="2:9" ht="23.25" customHeight="1">
      <c r="B549" s="112"/>
      <c r="C549" s="113"/>
      <c r="D549" s="113"/>
      <c r="E549" s="113"/>
      <c r="F549" s="532" t="s">
        <v>322</v>
      </c>
      <c r="G549" s="532"/>
      <c r="H549" s="532"/>
      <c r="I549" s="114"/>
    </row>
    <row r="550" spans="2:9" ht="23.25" customHeight="1">
      <c r="B550" s="112"/>
      <c r="C550" s="29"/>
      <c r="D550" s="113"/>
      <c r="E550" s="113"/>
      <c r="F550" s="113"/>
      <c r="G550" s="113"/>
      <c r="H550" s="113"/>
      <c r="I550" s="114"/>
    </row>
    <row r="551" spans="2:9" ht="23.25" customHeight="1">
      <c r="B551" s="39"/>
      <c r="D551" s="310" t="s">
        <v>616</v>
      </c>
      <c r="E551" s="29" t="s">
        <v>613</v>
      </c>
      <c r="F551" s="29"/>
      <c r="G551" s="229" t="s">
        <v>614</v>
      </c>
      <c r="H551" s="29"/>
      <c r="I551" s="38"/>
    </row>
    <row r="552" spans="2:9" ht="23.25" customHeight="1">
      <c r="B552" s="39"/>
      <c r="D552" s="113"/>
      <c r="E552" s="113" t="str">
        <f>+D536</f>
        <v>นางสาวประทุมพร  นาสูงเนิน</v>
      </c>
      <c r="F552" s="29"/>
      <c r="G552" s="113"/>
      <c r="H552" s="113"/>
      <c r="I552" s="38"/>
    </row>
    <row r="553" spans="2:9" ht="23.25" customHeight="1">
      <c r="B553" s="112"/>
      <c r="C553" s="113"/>
      <c r="D553" s="29"/>
      <c r="E553" s="29"/>
      <c r="F553" s="29"/>
      <c r="G553" s="29"/>
      <c r="H553" s="29"/>
      <c r="I553" s="38"/>
    </row>
    <row r="554" spans="2:9" ht="23.25" customHeight="1">
      <c r="B554" s="112"/>
      <c r="C554" s="113"/>
      <c r="D554" s="119"/>
      <c r="E554" s="119"/>
      <c r="F554" s="119"/>
      <c r="G554" s="119"/>
      <c r="H554" s="119"/>
      <c r="I554" s="38"/>
    </row>
    <row r="555" spans="2:9" ht="23.25" customHeight="1">
      <c r="B555" s="112"/>
      <c r="C555" s="113"/>
      <c r="D555" s="310" t="s">
        <v>616</v>
      </c>
      <c r="E555" s="29" t="s">
        <v>613</v>
      </c>
      <c r="F555" s="29"/>
      <c r="G555" s="229" t="s">
        <v>120</v>
      </c>
      <c r="H555" s="29"/>
      <c r="I555" s="38"/>
    </row>
    <row r="556" spans="2:9" ht="23.25" customHeight="1">
      <c r="B556" s="112"/>
      <c r="C556" s="113"/>
      <c r="D556" s="29"/>
      <c r="E556" s="14" t="s">
        <v>8</v>
      </c>
      <c r="F556" s="29"/>
      <c r="G556" s="29"/>
      <c r="H556" s="29"/>
      <c r="I556" s="127"/>
    </row>
    <row r="557" spans="2:9" ht="23.25" customHeight="1">
      <c r="B557" s="112"/>
      <c r="C557" s="113"/>
      <c r="D557" s="308" t="s">
        <v>611</v>
      </c>
      <c r="E557" s="14" t="s">
        <v>612</v>
      </c>
      <c r="F557" s="29"/>
      <c r="G557" s="29"/>
      <c r="H557" s="29"/>
      <c r="I557" s="127"/>
    </row>
    <row r="558" spans="2:9" ht="23.25" customHeight="1">
      <c r="B558" s="115"/>
      <c r="C558" s="116"/>
      <c r="D558" s="128" t="s">
        <v>1</v>
      </c>
      <c r="E558" s="40">
        <f>+F534</f>
        <v>14</v>
      </c>
      <c r="F558" s="55" t="str">
        <f>+G534</f>
        <v>เดือน กรกฎาคม  พ.ศ.2560</v>
      </c>
      <c r="G558" s="55"/>
      <c r="H558" s="55"/>
      <c r="I558" s="129"/>
    </row>
    <row r="559" ht="23.25" customHeight="1"/>
    <row r="560" spans="2:9" ht="23.25" customHeight="1">
      <c r="B560" s="111"/>
      <c r="C560" s="255"/>
      <c r="D560" s="255"/>
      <c r="E560" s="220"/>
      <c r="F560" s="220"/>
      <c r="G560" s="35"/>
      <c r="H560" s="220"/>
      <c r="I560" s="256"/>
    </row>
    <row r="561" spans="2:9" ht="23.25" customHeight="1">
      <c r="B561" s="112"/>
      <c r="C561" s="246"/>
      <c r="D561" s="246"/>
      <c r="E561" s="119"/>
      <c r="F561" s="119"/>
      <c r="G561" s="29"/>
      <c r="H561" s="119"/>
      <c r="I561" s="312"/>
    </row>
    <row r="562" spans="2:9" ht="23.25" customHeight="1">
      <c r="B562" s="112"/>
      <c r="C562" s="246"/>
      <c r="D562" s="246"/>
      <c r="E562" s="119"/>
      <c r="F562" s="119"/>
      <c r="G562" s="29"/>
      <c r="H562" s="119"/>
      <c r="I562" s="312"/>
    </row>
    <row r="563" spans="2:9" ht="23.25" customHeight="1">
      <c r="B563" s="112"/>
      <c r="C563" s="246"/>
      <c r="D563" s="246"/>
      <c r="E563" s="119"/>
      <c r="F563" s="119"/>
      <c r="G563" s="29"/>
      <c r="H563" s="119"/>
      <c r="I563" s="312"/>
    </row>
    <row r="564" spans="2:9" ht="23.25" customHeight="1">
      <c r="B564" s="112"/>
      <c r="C564" s="246"/>
      <c r="D564" s="246"/>
      <c r="E564" s="246" t="s">
        <v>116</v>
      </c>
      <c r="F564" s="246"/>
      <c r="G564" s="246"/>
      <c r="H564" s="246"/>
      <c r="I564" s="247"/>
    </row>
    <row r="565" spans="2:9" ht="23.25" customHeight="1">
      <c r="B565" s="112"/>
      <c r="C565" s="113"/>
      <c r="D565" s="113"/>
      <c r="E565" s="52" t="s">
        <v>1</v>
      </c>
      <c r="F565" s="309">
        <f>+E528</f>
        <v>14</v>
      </c>
      <c r="G565" s="52" t="str">
        <f>+F558</f>
        <v>เดือน กรกฎาคม  พ.ศ.2560</v>
      </c>
      <c r="H565" s="52"/>
      <c r="I565" s="38"/>
    </row>
    <row r="566" spans="2:9" ht="23.25" customHeight="1">
      <c r="B566" s="112"/>
      <c r="C566" s="113"/>
      <c r="D566" s="113"/>
      <c r="E566" s="113"/>
      <c r="F566" s="113"/>
      <c r="G566" s="113"/>
      <c r="H566" s="113"/>
      <c r="I566" s="114"/>
    </row>
    <row r="567" spans="2:9" ht="23.25" customHeight="1">
      <c r="B567" s="112"/>
      <c r="C567" s="113" t="s">
        <v>314</v>
      </c>
      <c r="D567" s="113" t="str">
        <f>+'7.2บันทึกรายงานการปช.'!C367</f>
        <v>น.ส.ปพิชญา  เสมาสูงเนิน</v>
      </c>
      <c r="E567" s="113"/>
      <c r="F567" s="113"/>
      <c r="G567" s="113" t="s">
        <v>610</v>
      </c>
      <c r="H567" s="113"/>
      <c r="I567" s="38"/>
    </row>
    <row r="568" spans="2:9" ht="23.25" customHeight="1">
      <c r="B568" s="112" t="s">
        <v>622</v>
      </c>
      <c r="C568" s="113" t="s">
        <v>624</v>
      </c>
      <c r="D568" s="29"/>
      <c r="E568" s="113"/>
      <c r="F568" s="113"/>
      <c r="G568" s="29"/>
      <c r="H568" s="113"/>
      <c r="I568" s="38"/>
    </row>
    <row r="569" spans="2:9" ht="23.25" customHeight="1">
      <c r="B569" s="112" t="s">
        <v>615</v>
      </c>
      <c r="C569" s="113"/>
      <c r="D569" s="29"/>
      <c r="E569" s="113"/>
      <c r="F569" s="29"/>
      <c r="G569" s="113"/>
      <c r="H569" s="113"/>
      <c r="I569" s="38"/>
    </row>
    <row r="570" spans="2:9" ht="23.25" customHeight="1">
      <c r="B570" s="39" t="s">
        <v>153</v>
      </c>
      <c r="C570" s="113" t="s">
        <v>154</v>
      </c>
      <c r="E570" s="113" t="s">
        <v>117</v>
      </c>
      <c r="F570" s="113"/>
      <c r="G570" s="113"/>
      <c r="H570" s="113"/>
      <c r="I570" s="114"/>
    </row>
    <row r="571" spans="2:9" ht="23.25" customHeight="1">
      <c r="B571" s="524" t="s">
        <v>118</v>
      </c>
      <c r="C571" s="525"/>
      <c r="D571" s="525"/>
      <c r="E571" s="525"/>
      <c r="F571" s="525"/>
      <c r="G571" s="525"/>
      <c r="H571" s="526"/>
      <c r="I571" s="248" t="s">
        <v>609</v>
      </c>
    </row>
    <row r="572" spans="2:9" ht="23.25" customHeight="1">
      <c r="B572" s="111"/>
      <c r="C572" s="130" t="s">
        <v>628</v>
      </c>
      <c r="D572" s="130"/>
      <c r="E572" s="130"/>
      <c r="F572" s="130"/>
      <c r="G572" s="130"/>
      <c r="H572" s="131"/>
      <c r="I572" s="114"/>
    </row>
    <row r="573" spans="2:9" ht="23.25" customHeight="1">
      <c r="B573" s="120"/>
      <c r="C573" s="113" t="s">
        <v>627</v>
      </c>
      <c r="D573" s="113"/>
      <c r="E573" s="113"/>
      <c r="F573" s="113"/>
      <c r="I573" s="133"/>
    </row>
    <row r="574" spans="2:9" ht="23.25">
      <c r="B574" s="225" t="s">
        <v>605</v>
      </c>
      <c r="C574" s="226" t="s">
        <v>805</v>
      </c>
      <c r="D574" s="113" t="s">
        <v>607</v>
      </c>
      <c r="E574" s="245" t="s">
        <v>806</v>
      </c>
      <c r="F574" s="113"/>
      <c r="H574" s="209" t="s">
        <v>19</v>
      </c>
      <c r="I574" s="133">
        <f>+I548</f>
        <v>200</v>
      </c>
    </row>
    <row r="575" spans="2:9" ht="23.25">
      <c r="B575" s="225"/>
      <c r="C575" s="226"/>
      <c r="D575" s="113"/>
      <c r="E575" s="227"/>
      <c r="F575" s="113"/>
      <c r="G575" s="113"/>
      <c r="H575" s="209"/>
      <c r="I575" s="228"/>
    </row>
    <row r="576" spans="2:9" ht="23.25">
      <c r="B576" s="225"/>
      <c r="C576" s="226"/>
      <c r="D576" s="113"/>
      <c r="E576" s="227"/>
      <c r="F576" s="113"/>
      <c r="G576" s="113"/>
      <c r="H576" s="209"/>
      <c r="I576" s="228"/>
    </row>
    <row r="577" spans="2:9" ht="23.25">
      <c r="B577" s="225"/>
      <c r="C577" s="226"/>
      <c r="D577" s="113"/>
      <c r="E577" s="227"/>
      <c r="F577" s="113"/>
      <c r="G577" s="113"/>
      <c r="H577" s="209"/>
      <c r="I577" s="228"/>
    </row>
    <row r="578" spans="2:9" ht="23.25">
      <c r="B578" s="225"/>
      <c r="C578" s="226"/>
      <c r="D578" s="113"/>
      <c r="E578" s="227"/>
      <c r="F578" s="113"/>
      <c r="G578" s="113"/>
      <c r="H578" s="209"/>
      <c r="I578" s="228"/>
    </row>
    <row r="579" spans="2:9" ht="23.25">
      <c r="B579" s="243"/>
      <c r="C579" s="244"/>
      <c r="D579" s="44"/>
      <c r="E579" s="244" t="s">
        <v>119</v>
      </c>
      <c r="F579" s="545" t="str">
        <f>+F548</f>
        <v>(สองร้อยบาทถ้วน)</v>
      </c>
      <c r="G579" s="546"/>
      <c r="H579" s="547"/>
      <c r="I579" s="132">
        <f>SUM(I573:I578)</f>
        <v>200</v>
      </c>
    </row>
    <row r="580" spans="2:9" ht="23.25">
      <c r="B580" s="112"/>
      <c r="C580" s="113"/>
      <c r="D580" s="113"/>
      <c r="E580" s="113"/>
      <c r="F580" s="532" t="s">
        <v>322</v>
      </c>
      <c r="G580" s="532"/>
      <c r="H580" s="532"/>
      <c r="I580" s="114"/>
    </row>
    <row r="581" spans="2:9" ht="23.25">
      <c r="B581" s="112"/>
      <c r="C581" s="29"/>
      <c r="D581" s="113"/>
      <c r="E581" s="113"/>
      <c r="F581" s="113"/>
      <c r="G581" s="113"/>
      <c r="H581" s="113"/>
      <c r="I581" s="114"/>
    </row>
    <row r="582" spans="2:9" ht="22.5" customHeight="1">
      <c r="B582" s="39"/>
      <c r="D582" s="310" t="s">
        <v>616</v>
      </c>
      <c r="E582" s="29" t="s">
        <v>613</v>
      </c>
      <c r="F582" s="29"/>
      <c r="G582" s="229" t="s">
        <v>614</v>
      </c>
      <c r="H582" s="29"/>
      <c r="I582" s="38"/>
    </row>
    <row r="583" spans="2:9" ht="30" customHeight="1">
      <c r="B583" s="39"/>
      <c r="D583" s="113"/>
      <c r="E583" s="113" t="str">
        <f>+D567</f>
        <v>น.ส.ปพิชญา  เสมาสูงเนิน</v>
      </c>
      <c r="F583" s="29"/>
      <c r="G583" s="113"/>
      <c r="H583" s="113"/>
      <c r="I583" s="38"/>
    </row>
    <row r="584" spans="2:9" ht="23.25">
      <c r="B584" s="112"/>
      <c r="C584" s="113"/>
      <c r="D584" s="29"/>
      <c r="E584" s="29"/>
      <c r="F584" s="29"/>
      <c r="G584" s="29"/>
      <c r="H584" s="29"/>
      <c r="I584" s="38"/>
    </row>
    <row r="585" spans="2:9" ht="23.25">
      <c r="B585" s="112"/>
      <c r="C585" s="113"/>
      <c r="D585" s="119"/>
      <c r="E585" s="119"/>
      <c r="F585" s="119"/>
      <c r="G585" s="119"/>
      <c r="H585" s="119"/>
      <c r="I585" s="38"/>
    </row>
    <row r="586" spans="2:9" ht="23.25">
      <c r="B586" s="112"/>
      <c r="C586" s="113"/>
      <c r="D586" s="310" t="s">
        <v>616</v>
      </c>
      <c r="E586" s="29" t="s">
        <v>613</v>
      </c>
      <c r="F586" s="29"/>
      <c r="G586" s="229" t="s">
        <v>120</v>
      </c>
      <c r="H586" s="29"/>
      <c r="I586" s="38"/>
    </row>
    <row r="587" spans="2:9" ht="23.25">
      <c r="B587" s="112"/>
      <c r="C587" s="113"/>
      <c r="D587" s="29"/>
      <c r="E587" s="14" t="s">
        <v>8</v>
      </c>
      <c r="F587" s="29"/>
      <c r="G587" s="29"/>
      <c r="H587" s="29"/>
      <c r="I587" s="127"/>
    </row>
    <row r="588" spans="2:9" ht="23.25">
      <c r="B588" s="112"/>
      <c r="C588" s="113"/>
      <c r="D588" s="308" t="s">
        <v>611</v>
      </c>
      <c r="E588" s="14" t="s">
        <v>612</v>
      </c>
      <c r="F588" s="29"/>
      <c r="G588" s="29"/>
      <c r="H588" s="29"/>
      <c r="I588" s="127"/>
    </row>
    <row r="589" spans="2:9" ht="23.25">
      <c r="B589" s="115"/>
      <c r="C589" s="116"/>
      <c r="D589" s="128" t="s">
        <v>1</v>
      </c>
      <c r="E589" s="40">
        <f>+F565</f>
        <v>14</v>
      </c>
      <c r="F589" s="55" t="str">
        <f>+G565</f>
        <v>เดือน กรกฎาคม  พ.ศ.2560</v>
      </c>
      <c r="G589" s="55"/>
      <c r="H589" s="55"/>
      <c r="I589" s="129"/>
    </row>
  </sheetData>
  <sheetProtection/>
  <mergeCells count="57">
    <mergeCell ref="B11:H11"/>
    <mergeCell ref="F19:H19"/>
    <mergeCell ref="F20:H20"/>
    <mergeCell ref="B43:H43"/>
    <mergeCell ref="F51:H51"/>
    <mergeCell ref="F52:H52"/>
    <mergeCell ref="B74:H74"/>
    <mergeCell ref="F82:H82"/>
    <mergeCell ref="F83:H83"/>
    <mergeCell ref="B105:H105"/>
    <mergeCell ref="F113:H113"/>
    <mergeCell ref="F114:H114"/>
    <mergeCell ref="B136:H136"/>
    <mergeCell ref="F144:H144"/>
    <mergeCell ref="F145:H145"/>
    <mergeCell ref="B167:H167"/>
    <mergeCell ref="F175:H175"/>
    <mergeCell ref="F176:H176"/>
    <mergeCell ref="B198:H198"/>
    <mergeCell ref="F206:H206"/>
    <mergeCell ref="F207:H207"/>
    <mergeCell ref="B229:H229"/>
    <mergeCell ref="F237:H237"/>
    <mergeCell ref="F238:H238"/>
    <mergeCell ref="B260:H260"/>
    <mergeCell ref="F268:H268"/>
    <mergeCell ref="F269:H269"/>
    <mergeCell ref="B291:H291"/>
    <mergeCell ref="F299:H299"/>
    <mergeCell ref="F300:H300"/>
    <mergeCell ref="B322:H322"/>
    <mergeCell ref="F330:H330"/>
    <mergeCell ref="F331:H331"/>
    <mergeCell ref="B353:H353"/>
    <mergeCell ref="F361:H361"/>
    <mergeCell ref="F362:H362"/>
    <mergeCell ref="B384:H384"/>
    <mergeCell ref="F392:H392"/>
    <mergeCell ref="F393:H393"/>
    <mergeCell ref="B415:H415"/>
    <mergeCell ref="F423:H423"/>
    <mergeCell ref="F424:H424"/>
    <mergeCell ref="B447:H447"/>
    <mergeCell ref="F455:H455"/>
    <mergeCell ref="F456:H456"/>
    <mergeCell ref="B478:H478"/>
    <mergeCell ref="F486:H486"/>
    <mergeCell ref="F487:H487"/>
    <mergeCell ref="B571:H571"/>
    <mergeCell ref="F579:H579"/>
    <mergeCell ref="F580:H580"/>
    <mergeCell ref="B509:H509"/>
    <mergeCell ref="F517:H517"/>
    <mergeCell ref="F518:H518"/>
    <mergeCell ref="B540:H540"/>
    <mergeCell ref="F548:H548"/>
    <mergeCell ref="F549:H549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682"/>
  <sheetViews>
    <sheetView view="pageBreakPreview" zoomScale="140" zoomScaleNormal="140" zoomScaleSheetLayoutView="140" zoomScalePageLayoutView="0" workbookViewId="0" topLeftCell="A675">
      <selection activeCell="I451" sqref="I451"/>
    </sheetView>
  </sheetViews>
  <sheetFormatPr defaultColWidth="9.140625" defaultRowHeight="15"/>
  <cols>
    <col min="1" max="1" width="3.7109375" style="1" customWidth="1"/>
    <col min="2" max="2" width="12.28125" style="1" customWidth="1"/>
    <col min="3" max="6" width="9.00390625" style="1" customWidth="1"/>
    <col min="7" max="7" width="5.421875" style="1" customWidth="1"/>
    <col min="8" max="8" width="10.7109375" style="1" customWidth="1"/>
    <col min="9" max="9" width="14.7109375" style="1" customWidth="1"/>
    <col min="10" max="16384" width="9.00390625" style="1" customWidth="1"/>
  </cols>
  <sheetData>
    <row r="1" spans="2:9" ht="23.25">
      <c r="B1" s="111"/>
      <c r="C1" s="255"/>
      <c r="D1" s="255"/>
      <c r="E1"/>
      <c r="F1" s="220"/>
      <c r="G1" s="35"/>
      <c r="H1" s="220"/>
      <c r="I1" s="256"/>
    </row>
    <row r="2" spans="2:9" ht="23.25">
      <c r="B2" s="112"/>
      <c r="C2" s="246"/>
      <c r="D2" s="246"/>
      <c r="E2" s="119"/>
      <c r="F2" s="119"/>
      <c r="G2" s="29"/>
      <c r="H2" s="119"/>
      <c r="I2" s="312"/>
    </row>
    <row r="3" spans="2:9" ht="23.25">
      <c r="B3" s="112"/>
      <c r="C3" s="246"/>
      <c r="D3" s="246"/>
      <c r="E3" s="119"/>
      <c r="F3" s="119"/>
      <c r="G3" s="29"/>
      <c r="H3" s="119"/>
      <c r="I3" s="312"/>
    </row>
    <row r="4" spans="2:9" ht="23.25">
      <c r="B4" s="112"/>
      <c r="C4" s="246"/>
      <c r="D4" s="246"/>
      <c r="E4" s="246" t="s">
        <v>116</v>
      </c>
      <c r="F4" s="246"/>
      <c r="G4" s="246"/>
      <c r="H4" s="246"/>
      <c r="I4" s="247"/>
    </row>
    <row r="5" spans="2:9" ht="23.25">
      <c r="B5" s="112"/>
      <c r="C5" s="113"/>
      <c r="D5" s="113"/>
      <c r="E5" s="52" t="s">
        <v>1</v>
      </c>
      <c r="F5" s="445">
        <v>30</v>
      </c>
      <c r="G5" s="52" t="s">
        <v>904</v>
      </c>
      <c r="H5" s="52"/>
      <c r="I5" s="38"/>
    </row>
    <row r="6" spans="2:9" ht="23.25">
      <c r="B6" s="112"/>
      <c r="C6" s="113"/>
      <c r="D6" s="113"/>
      <c r="E6" s="113"/>
      <c r="F6" s="113"/>
      <c r="G6" s="113"/>
      <c r="H6" s="113"/>
      <c r="I6" s="114"/>
    </row>
    <row r="7" spans="2:9" ht="23.25">
      <c r="B7" s="112"/>
      <c r="C7" s="113" t="s">
        <v>314</v>
      </c>
      <c r="D7" s="113" t="str">
        <f>+'7.ใบสำคัญรับเงินกก.'!C17</f>
        <v>นายสุภาพ  ระวิพันธ์</v>
      </c>
      <c r="E7" s="113"/>
      <c r="F7" s="113"/>
      <c r="G7" s="113" t="s">
        <v>610</v>
      </c>
      <c r="H7" s="113"/>
      <c r="I7" s="38"/>
    </row>
    <row r="8" spans="2:9" ht="23.25">
      <c r="B8" s="112" t="s">
        <v>316</v>
      </c>
      <c r="C8" s="113" t="s">
        <v>326</v>
      </c>
      <c r="D8" s="29"/>
      <c r="E8" s="113"/>
      <c r="F8" s="113"/>
      <c r="G8" s="29"/>
      <c r="H8" s="113"/>
      <c r="I8" s="38"/>
    </row>
    <row r="9" spans="2:9" ht="23.25">
      <c r="B9" s="112" t="s">
        <v>615</v>
      </c>
      <c r="C9" s="113"/>
      <c r="D9" s="29"/>
      <c r="E9" s="113"/>
      <c r="F9" s="29"/>
      <c r="G9" s="113"/>
      <c r="H9" s="113"/>
      <c r="I9" s="38"/>
    </row>
    <row r="10" spans="2:9" ht="23.25">
      <c r="B10" s="39" t="s">
        <v>153</v>
      </c>
      <c r="C10" s="113" t="s">
        <v>154</v>
      </c>
      <c r="E10" s="113" t="s">
        <v>117</v>
      </c>
      <c r="F10" s="113"/>
      <c r="G10" s="113"/>
      <c r="H10" s="113"/>
      <c r="I10" s="114"/>
    </row>
    <row r="11" spans="2:9" ht="23.25">
      <c r="B11" s="524" t="s">
        <v>118</v>
      </c>
      <c r="C11" s="525"/>
      <c r="D11" s="525"/>
      <c r="E11" s="525"/>
      <c r="F11" s="525"/>
      <c r="G11" s="525"/>
      <c r="H11" s="526"/>
      <c r="I11" s="248" t="s">
        <v>609</v>
      </c>
    </row>
    <row r="12" spans="2:9" ht="23.25">
      <c r="B12" s="111"/>
      <c r="C12" s="130" t="s">
        <v>608</v>
      </c>
      <c r="D12" s="130"/>
      <c r="E12" s="130"/>
      <c r="F12" s="130"/>
      <c r="G12" s="130"/>
      <c r="H12" s="131"/>
      <c r="I12" s="114"/>
    </row>
    <row r="13" spans="2:9" ht="23.25">
      <c r="B13" s="120"/>
      <c r="C13" s="113" t="s">
        <v>627</v>
      </c>
      <c r="D13" s="113"/>
      <c r="E13" s="113"/>
      <c r="F13" s="113"/>
      <c r="I13" s="133"/>
    </row>
    <row r="14" spans="2:9" ht="23.25">
      <c r="B14" s="225" t="s">
        <v>605</v>
      </c>
      <c r="C14" s="226" t="s">
        <v>905</v>
      </c>
      <c r="D14" s="113" t="s">
        <v>607</v>
      </c>
      <c r="E14" s="245" t="s">
        <v>906</v>
      </c>
      <c r="F14" s="113"/>
      <c r="H14" s="209" t="s">
        <v>19</v>
      </c>
      <c r="I14" s="133">
        <f>+'7.ใบสำคัญรับเงินกก.'!N31</f>
        <v>400</v>
      </c>
    </row>
    <row r="15" spans="2:9" ht="23.25">
      <c r="B15" s="225"/>
      <c r="C15" s="226"/>
      <c r="D15" s="113"/>
      <c r="E15" s="227"/>
      <c r="F15" s="113"/>
      <c r="G15" s="113"/>
      <c r="H15" s="209"/>
      <c r="I15" s="228"/>
    </row>
    <row r="16" spans="2:9" ht="23.25">
      <c r="B16" s="225"/>
      <c r="C16" s="226"/>
      <c r="D16" s="113"/>
      <c r="E16" s="227"/>
      <c r="F16" s="113"/>
      <c r="G16" s="113"/>
      <c r="H16" s="209"/>
      <c r="I16" s="228"/>
    </row>
    <row r="17" spans="2:9" ht="23.25">
      <c r="B17" s="225"/>
      <c r="C17" s="226"/>
      <c r="D17" s="113"/>
      <c r="E17" s="227"/>
      <c r="F17" s="113"/>
      <c r="G17" s="113"/>
      <c r="H17" s="209"/>
      <c r="I17" s="228"/>
    </row>
    <row r="18" spans="2:9" ht="23.25">
      <c r="B18" s="225"/>
      <c r="C18" s="226"/>
      <c r="D18" s="113"/>
      <c r="E18" s="227"/>
      <c r="F18" s="113"/>
      <c r="G18" s="113"/>
      <c r="H18" s="209"/>
      <c r="I18" s="228"/>
    </row>
    <row r="19" spans="2:9" ht="23.25">
      <c r="B19" s="243"/>
      <c r="C19" s="244"/>
      <c r="D19" s="44"/>
      <c r="E19" s="244" t="s">
        <v>119</v>
      </c>
      <c r="F19" s="545" t="s">
        <v>807</v>
      </c>
      <c r="G19" s="546"/>
      <c r="H19" s="547"/>
      <c r="I19" s="132">
        <f>SUM(I13:I18)</f>
        <v>400</v>
      </c>
    </row>
    <row r="20" spans="2:9" ht="23.25">
      <c r="B20" s="112"/>
      <c r="C20" s="113"/>
      <c r="D20" s="113"/>
      <c r="E20" s="113"/>
      <c r="F20" s="532" t="s">
        <v>322</v>
      </c>
      <c r="G20" s="532"/>
      <c r="H20" s="532"/>
      <c r="I20" s="114"/>
    </row>
    <row r="21" spans="2:9" ht="23.25">
      <c r="B21" s="112"/>
      <c r="C21" s="29"/>
      <c r="D21" s="113"/>
      <c r="E21" s="113"/>
      <c r="F21" s="113"/>
      <c r="G21" s="113"/>
      <c r="H21" s="113"/>
      <c r="I21" s="114"/>
    </row>
    <row r="22" spans="2:9" ht="23.25">
      <c r="B22" s="39"/>
      <c r="D22" s="447" t="s">
        <v>616</v>
      </c>
      <c r="E22" s="29" t="s">
        <v>613</v>
      </c>
      <c r="F22" s="29"/>
      <c r="G22" s="229" t="s">
        <v>614</v>
      </c>
      <c r="H22" s="29"/>
      <c r="I22" s="38"/>
    </row>
    <row r="23" spans="2:9" ht="23.25">
      <c r="B23" s="39"/>
      <c r="D23" s="113"/>
      <c r="E23" s="113" t="str">
        <f>+D7</f>
        <v>นายสุภาพ  ระวิพันธ์</v>
      </c>
      <c r="F23" s="29"/>
      <c r="G23" s="113"/>
      <c r="H23" s="113"/>
      <c r="I23" s="38"/>
    </row>
    <row r="24" spans="2:9" ht="23.25">
      <c r="B24" s="112"/>
      <c r="C24" s="113"/>
      <c r="D24" s="29"/>
      <c r="E24" s="29"/>
      <c r="F24" s="29"/>
      <c r="G24" s="29"/>
      <c r="H24" s="29"/>
      <c r="I24" s="38"/>
    </row>
    <row r="25" spans="2:9" ht="23.25">
      <c r="B25" s="112"/>
      <c r="C25" s="113"/>
      <c r="D25" s="119"/>
      <c r="E25" s="119"/>
      <c r="F25" s="119"/>
      <c r="G25" s="119"/>
      <c r="H25" s="119"/>
      <c r="I25" s="38"/>
    </row>
    <row r="26" spans="2:9" ht="23.25">
      <c r="B26" s="112"/>
      <c r="C26" s="113"/>
      <c r="D26" s="447" t="s">
        <v>616</v>
      </c>
      <c r="E26" s="29" t="s">
        <v>613</v>
      </c>
      <c r="F26" s="29"/>
      <c r="G26" s="229" t="s">
        <v>120</v>
      </c>
      <c r="H26" s="29"/>
      <c r="I26" s="38"/>
    </row>
    <row r="27" spans="2:9" ht="23.25">
      <c r="B27" s="112"/>
      <c r="C27" s="113"/>
      <c r="D27" s="29"/>
      <c r="E27" s="14" t="s">
        <v>8</v>
      </c>
      <c r="F27" s="29"/>
      <c r="G27" s="29"/>
      <c r="H27" s="29"/>
      <c r="I27" s="127"/>
    </row>
    <row r="28" spans="2:9" ht="23.25">
      <c r="B28" s="112"/>
      <c r="C28" s="113"/>
      <c r="D28" s="440" t="s">
        <v>611</v>
      </c>
      <c r="E28" s="14" t="s">
        <v>612</v>
      </c>
      <c r="F28" s="29"/>
      <c r="G28" s="29"/>
      <c r="H28" s="29"/>
      <c r="I28" s="127"/>
    </row>
    <row r="29" spans="2:9" ht="23.25">
      <c r="B29" s="115"/>
      <c r="C29" s="116"/>
      <c r="D29" s="128" t="s">
        <v>1</v>
      </c>
      <c r="E29" s="40">
        <f>+F5</f>
        <v>30</v>
      </c>
      <c r="F29" s="55" t="str">
        <f>+G5</f>
        <v>เดือน สิงหาคาคม  พ.ศ.2560</v>
      </c>
      <c r="G29" s="55"/>
      <c r="H29" s="55"/>
      <c r="I29" s="129"/>
    </row>
    <row r="30" spans="2:9" ht="23.25">
      <c r="B30" s="112"/>
      <c r="C30" s="113"/>
      <c r="D30" s="230"/>
      <c r="E30" s="445"/>
      <c r="F30" s="52"/>
      <c r="G30" s="52"/>
      <c r="H30" s="52"/>
      <c r="I30" s="127"/>
    </row>
    <row r="31" spans="2:9" ht="23.25">
      <c r="B31" s="112"/>
      <c r="C31" s="113"/>
      <c r="D31" s="230"/>
      <c r="E31" s="445"/>
      <c r="F31" s="52"/>
      <c r="G31" s="52"/>
      <c r="H31" s="52"/>
      <c r="I31" s="127"/>
    </row>
    <row r="32" spans="2:9" ht="23.25">
      <c r="B32" s="111"/>
      <c r="C32" s="255"/>
      <c r="D32" s="255"/>
      <c r="E32" s="220"/>
      <c r="F32" s="220"/>
      <c r="G32" s="35"/>
      <c r="H32" s="220"/>
      <c r="I32" s="256"/>
    </row>
    <row r="33" spans="2:9" ht="23.25">
      <c r="B33" s="112"/>
      <c r="C33" s="246"/>
      <c r="D33" s="246"/>
      <c r="F33" s="246"/>
      <c r="G33" s="246"/>
      <c r="H33" s="246"/>
      <c r="I33" s="247"/>
    </row>
    <row r="34" spans="2:9" ht="23.25">
      <c r="B34" s="112"/>
      <c r="C34" s="246"/>
      <c r="D34" s="246"/>
      <c r="E34" s="246"/>
      <c r="F34" s="246"/>
      <c r="G34" s="246"/>
      <c r="H34" s="246"/>
      <c r="I34" s="247"/>
    </row>
    <row r="35" spans="2:9" ht="23.25">
      <c r="B35" s="112"/>
      <c r="C35" s="246"/>
      <c r="D35" s="246"/>
      <c r="E35" s="246"/>
      <c r="F35" s="246"/>
      <c r="G35" s="246"/>
      <c r="H35" s="246"/>
      <c r="I35" s="247"/>
    </row>
    <row r="36" spans="2:9" ht="23.25">
      <c r="B36" s="112"/>
      <c r="C36" s="246"/>
      <c r="D36" s="246"/>
      <c r="E36" s="246" t="s">
        <v>116</v>
      </c>
      <c r="F36" s="246"/>
      <c r="G36" s="246"/>
      <c r="H36" s="246"/>
      <c r="I36" s="247"/>
    </row>
    <row r="37" spans="2:9" ht="23.25">
      <c r="B37" s="112"/>
      <c r="C37" s="113"/>
      <c r="D37" s="113"/>
      <c r="E37" s="52" t="s">
        <v>1</v>
      </c>
      <c r="F37" s="445">
        <f>+E29</f>
        <v>30</v>
      </c>
      <c r="G37" s="52" t="str">
        <f>+F29</f>
        <v>เดือน สิงหาคาคม  พ.ศ.2560</v>
      </c>
      <c r="H37" s="52"/>
      <c r="I37" s="38"/>
    </row>
    <row r="38" spans="2:9" ht="23.25">
      <c r="B38" s="112"/>
      <c r="C38" s="113"/>
      <c r="D38" s="113"/>
      <c r="E38" s="113"/>
      <c r="F38" s="113"/>
      <c r="G38" s="113"/>
      <c r="H38" s="113"/>
      <c r="I38" s="114"/>
    </row>
    <row r="39" spans="2:9" ht="23.25">
      <c r="B39" s="112"/>
      <c r="C39" s="113" t="s">
        <v>314</v>
      </c>
      <c r="D39" s="113" t="str">
        <f>+'7.ใบสำคัญรับเงินกก.'!C18</f>
        <v>นายสุเวช  พฤษรัตน์</v>
      </c>
      <c r="E39" s="113"/>
      <c r="F39" s="113"/>
      <c r="G39" s="113" t="s">
        <v>610</v>
      </c>
      <c r="H39" s="113"/>
      <c r="I39" s="38"/>
    </row>
    <row r="40" spans="2:9" ht="23.25">
      <c r="B40" s="112" t="s">
        <v>316</v>
      </c>
      <c r="C40" s="113" t="s">
        <v>326</v>
      </c>
      <c r="D40" s="29"/>
      <c r="E40" s="113"/>
      <c r="F40" s="113"/>
      <c r="G40" s="29"/>
      <c r="H40" s="113"/>
      <c r="I40" s="38"/>
    </row>
    <row r="41" spans="2:9" ht="23.25">
      <c r="B41" s="112" t="s">
        <v>615</v>
      </c>
      <c r="C41" s="113"/>
      <c r="D41" s="29"/>
      <c r="E41" s="113"/>
      <c r="F41" s="29"/>
      <c r="G41" s="113"/>
      <c r="H41" s="113"/>
      <c r="I41" s="38"/>
    </row>
    <row r="42" spans="2:9" ht="23.25">
      <c r="B42" s="39" t="s">
        <v>153</v>
      </c>
      <c r="C42" s="113" t="s">
        <v>154</v>
      </c>
      <c r="E42" s="113" t="s">
        <v>117</v>
      </c>
      <c r="F42" s="113"/>
      <c r="G42" s="113"/>
      <c r="H42" s="113"/>
      <c r="I42" s="114"/>
    </row>
    <row r="43" spans="2:9" ht="23.25">
      <c r="B43" s="524" t="s">
        <v>118</v>
      </c>
      <c r="C43" s="525"/>
      <c r="D43" s="525"/>
      <c r="E43" s="525"/>
      <c r="F43" s="525"/>
      <c r="G43" s="525"/>
      <c r="H43" s="526"/>
      <c r="I43" s="248" t="s">
        <v>609</v>
      </c>
    </row>
    <row r="44" spans="2:9" ht="23.25">
      <c r="B44" s="111"/>
      <c r="C44" s="130" t="s">
        <v>608</v>
      </c>
      <c r="D44" s="130"/>
      <c r="E44" s="130"/>
      <c r="F44" s="130"/>
      <c r="G44" s="130"/>
      <c r="H44" s="131"/>
      <c r="I44" s="114"/>
    </row>
    <row r="45" spans="2:9" ht="23.25">
      <c r="B45" s="120"/>
      <c r="C45" s="113" t="s">
        <v>627</v>
      </c>
      <c r="D45" s="113"/>
      <c r="E45" s="113"/>
      <c r="F45" s="113"/>
      <c r="I45" s="133"/>
    </row>
    <row r="46" spans="2:9" ht="23.25">
      <c r="B46" s="225" t="s">
        <v>605</v>
      </c>
      <c r="C46" s="226" t="str">
        <f>+C14</f>
        <v>6/2560</v>
      </c>
      <c r="D46" s="113" t="s">
        <v>607</v>
      </c>
      <c r="E46" s="245" t="str">
        <f>+E14</f>
        <v>30 ส.ค.2560</v>
      </c>
      <c r="F46" s="113"/>
      <c r="H46" s="209" t="s">
        <v>19</v>
      </c>
      <c r="I46" s="133">
        <f>+I19</f>
        <v>400</v>
      </c>
    </row>
    <row r="47" spans="2:9" ht="23.25">
      <c r="B47" s="225"/>
      <c r="C47" s="226"/>
      <c r="D47" s="113"/>
      <c r="E47" s="227"/>
      <c r="F47" s="113"/>
      <c r="G47" s="113"/>
      <c r="H47" s="209"/>
      <c r="I47" s="228"/>
    </row>
    <row r="48" spans="2:9" ht="23.25">
      <c r="B48" s="225"/>
      <c r="C48" s="226"/>
      <c r="D48" s="113"/>
      <c r="E48" s="227"/>
      <c r="F48" s="113"/>
      <c r="G48" s="113"/>
      <c r="H48" s="209"/>
      <c r="I48" s="228"/>
    </row>
    <row r="49" spans="2:9" ht="23.25">
      <c r="B49" s="225"/>
      <c r="C49" s="226"/>
      <c r="D49" s="113"/>
      <c r="E49" s="227"/>
      <c r="F49" s="113"/>
      <c r="G49" s="113"/>
      <c r="H49" s="209"/>
      <c r="I49" s="228"/>
    </row>
    <row r="50" spans="2:9" ht="23.25">
      <c r="B50" s="225"/>
      <c r="C50" s="226"/>
      <c r="D50" s="113"/>
      <c r="E50" s="227"/>
      <c r="F50" s="113"/>
      <c r="G50" s="113"/>
      <c r="H50" s="209"/>
      <c r="I50" s="228"/>
    </row>
    <row r="51" spans="2:9" ht="23.25">
      <c r="B51" s="243"/>
      <c r="C51" s="244"/>
      <c r="D51" s="44"/>
      <c r="E51" s="244" t="s">
        <v>119</v>
      </c>
      <c r="F51" s="545" t="s">
        <v>807</v>
      </c>
      <c r="G51" s="546"/>
      <c r="H51" s="547"/>
      <c r="I51" s="132">
        <f>SUM(I45:I50)</f>
        <v>400</v>
      </c>
    </row>
    <row r="52" spans="2:9" ht="23.25">
      <c r="B52" s="112"/>
      <c r="C52" s="113"/>
      <c r="D52" s="113"/>
      <c r="E52" s="113"/>
      <c r="F52" s="532" t="s">
        <v>322</v>
      </c>
      <c r="G52" s="532"/>
      <c r="H52" s="532"/>
      <c r="I52" s="114"/>
    </row>
    <row r="53" spans="2:9" ht="23.25">
      <c r="B53" s="112"/>
      <c r="C53" s="29"/>
      <c r="D53" s="113"/>
      <c r="E53" s="113"/>
      <c r="F53" s="113"/>
      <c r="G53" s="113"/>
      <c r="H53" s="113"/>
      <c r="I53" s="114"/>
    </row>
    <row r="54" spans="2:9" ht="23.25">
      <c r="B54" s="39"/>
      <c r="D54" s="447" t="s">
        <v>616</v>
      </c>
      <c r="E54" s="29" t="s">
        <v>613</v>
      </c>
      <c r="F54" s="29"/>
      <c r="G54" s="229" t="s">
        <v>614</v>
      </c>
      <c r="H54" s="29"/>
      <c r="I54" s="38"/>
    </row>
    <row r="55" spans="2:9" ht="23.25">
      <c r="B55" s="39"/>
      <c r="D55" s="113"/>
      <c r="E55" s="113" t="str">
        <f>+D39</f>
        <v>นายสุเวช  พฤษรัตน์</v>
      </c>
      <c r="F55" s="29"/>
      <c r="G55" s="113"/>
      <c r="H55" s="113"/>
      <c r="I55" s="38"/>
    </row>
    <row r="56" spans="2:9" ht="23.25">
      <c r="B56" s="112"/>
      <c r="C56" s="113"/>
      <c r="D56" s="29"/>
      <c r="E56" s="29"/>
      <c r="F56" s="29"/>
      <c r="G56" s="29"/>
      <c r="H56" s="29"/>
      <c r="I56" s="38"/>
    </row>
    <row r="57" spans="2:9" ht="23.25">
      <c r="B57" s="112"/>
      <c r="C57" s="113"/>
      <c r="D57" s="119"/>
      <c r="E57" s="119"/>
      <c r="F57" s="119"/>
      <c r="G57" s="119"/>
      <c r="H57" s="119"/>
      <c r="I57" s="38"/>
    </row>
    <row r="58" spans="2:9" ht="23.25">
      <c r="B58" s="112"/>
      <c r="C58" s="113"/>
      <c r="D58" s="119"/>
      <c r="E58" s="119"/>
      <c r="F58" s="119"/>
      <c r="G58" s="119"/>
      <c r="H58" s="119"/>
      <c r="I58" s="38"/>
    </row>
    <row r="59" spans="2:9" ht="23.25">
      <c r="B59" s="112"/>
      <c r="C59" s="113"/>
      <c r="D59" s="447" t="s">
        <v>616</v>
      </c>
      <c r="E59" s="29" t="s">
        <v>613</v>
      </c>
      <c r="F59" s="29"/>
      <c r="G59" s="229" t="s">
        <v>120</v>
      </c>
      <c r="H59" s="29"/>
      <c r="I59" s="38"/>
    </row>
    <row r="60" spans="2:9" ht="23.25">
      <c r="B60" s="112"/>
      <c r="C60" s="113"/>
      <c r="D60" s="29"/>
      <c r="E60" s="14" t="s">
        <v>8</v>
      </c>
      <c r="F60" s="29"/>
      <c r="G60" s="29"/>
      <c r="H60" s="29"/>
      <c r="I60" s="127"/>
    </row>
    <row r="61" spans="2:9" ht="23.25">
      <c r="B61" s="112"/>
      <c r="C61" s="113"/>
      <c r="D61" s="440" t="s">
        <v>611</v>
      </c>
      <c r="E61" s="14" t="s">
        <v>612</v>
      </c>
      <c r="F61" s="29"/>
      <c r="G61" s="29"/>
      <c r="H61" s="29"/>
      <c r="I61" s="127"/>
    </row>
    <row r="62" spans="2:9" ht="23.25">
      <c r="B62" s="115"/>
      <c r="C62" s="116"/>
      <c r="D62" s="128" t="s">
        <v>1</v>
      </c>
      <c r="E62" s="40">
        <f>+F37</f>
        <v>30</v>
      </c>
      <c r="F62" s="55" t="str">
        <f>+G37</f>
        <v>เดือน สิงหาคาคม  พ.ศ.2560</v>
      </c>
      <c r="G62" s="55"/>
      <c r="H62" s="55"/>
      <c r="I62" s="129"/>
    </row>
    <row r="63" spans="2:9" ht="23.25">
      <c r="B63" s="111"/>
      <c r="C63" s="255"/>
      <c r="D63" s="255"/>
      <c r="E63" s="220"/>
      <c r="F63" s="220"/>
      <c r="G63" s="35"/>
      <c r="H63" s="220"/>
      <c r="I63" s="256"/>
    </row>
    <row r="64" spans="2:9" ht="23.25">
      <c r="B64" s="112"/>
      <c r="C64" s="246"/>
      <c r="D64" s="246"/>
      <c r="E64" s="119"/>
      <c r="F64" s="119"/>
      <c r="G64" s="29"/>
      <c r="H64" s="119"/>
      <c r="I64" s="312"/>
    </row>
    <row r="65" spans="2:9" ht="23.25">
      <c r="B65" s="112"/>
      <c r="C65" s="246"/>
      <c r="D65" s="246"/>
      <c r="E65" s="119"/>
      <c r="F65" s="119"/>
      <c r="G65" s="29"/>
      <c r="H65" s="119"/>
      <c r="I65" s="312"/>
    </row>
    <row r="66" spans="2:9" ht="23.25">
      <c r="B66" s="112"/>
      <c r="C66" s="246"/>
      <c r="D66" s="246"/>
      <c r="E66" s="119"/>
      <c r="F66" s="119"/>
      <c r="G66" s="29"/>
      <c r="H66" s="119"/>
      <c r="I66" s="312"/>
    </row>
    <row r="67" spans="2:9" ht="23.25">
      <c r="B67" s="112"/>
      <c r="C67" s="246"/>
      <c r="D67" s="246"/>
      <c r="E67" s="246" t="s">
        <v>116</v>
      </c>
      <c r="F67" s="246"/>
      <c r="G67" s="246"/>
      <c r="H67" s="246"/>
      <c r="I67" s="247"/>
    </row>
    <row r="68" spans="2:9" ht="23.25">
      <c r="B68" s="112"/>
      <c r="C68" s="113"/>
      <c r="D68" s="113"/>
      <c r="E68" s="52" t="s">
        <v>1</v>
      </c>
      <c r="F68" s="445">
        <f>+E62</f>
        <v>30</v>
      </c>
      <c r="G68" s="52" t="str">
        <f>+F62</f>
        <v>เดือน สิงหาคาคม  พ.ศ.2560</v>
      </c>
      <c r="H68" s="52"/>
      <c r="I68" s="38"/>
    </row>
    <row r="69" spans="2:9" ht="23.25">
      <c r="B69" s="112"/>
      <c r="C69" s="113"/>
      <c r="D69" s="113"/>
      <c r="E69" s="113"/>
      <c r="F69" s="113"/>
      <c r="G69" s="113"/>
      <c r="H69" s="113"/>
      <c r="I69" s="114"/>
    </row>
    <row r="70" spans="2:9" ht="23.25">
      <c r="B70" s="112"/>
      <c r="C70" s="113" t="s">
        <v>314</v>
      </c>
      <c r="D70" s="113" t="str">
        <f>+'7.ใบสำคัญรับเงินกก.'!C19</f>
        <v>นายถาวร  ชำนาญ</v>
      </c>
      <c r="E70" s="113"/>
      <c r="F70" s="113"/>
      <c r="G70" s="113" t="s">
        <v>610</v>
      </c>
      <c r="H70" s="113"/>
      <c r="I70" s="38"/>
    </row>
    <row r="71" spans="2:9" ht="23.25">
      <c r="B71" s="112" t="s">
        <v>316</v>
      </c>
      <c r="C71" s="113" t="s">
        <v>326</v>
      </c>
      <c r="D71" s="29"/>
      <c r="E71" s="113"/>
      <c r="F71" s="113"/>
      <c r="G71" s="29"/>
      <c r="H71" s="113"/>
      <c r="I71" s="38"/>
    </row>
    <row r="72" spans="2:9" ht="23.25">
      <c r="B72" s="112" t="s">
        <v>615</v>
      </c>
      <c r="C72" s="113"/>
      <c r="D72" s="29"/>
      <c r="E72" s="113"/>
      <c r="F72" s="29"/>
      <c r="G72" s="113"/>
      <c r="H72" s="113"/>
      <c r="I72" s="38"/>
    </row>
    <row r="73" spans="2:9" ht="23.25">
      <c r="B73" s="39" t="s">
        <v>153</v>
      </c>
      <c r="C73" s="113" t="s">
        <v>154</v>
      </c>
      <c r="E73" s="113" t="s">
        <v>117</v>
      </c>
      <c r="F73" s="113"/>
      <c r="G73" s="113"/>
      <c r="H73" s="113"/>
      <c r="I73" s="114"/>
    </row>
    <row r="74" spans="2:9" ht="23.25">
      <c r="B74" s="524" t="s">
        <v>118</v>
      </c>
      <c r="C74" s="525"/>
      <c r="D74" s="525"/>
      <c r="E74" s="525"/>
      <c r="F74" s="525"/>
      <c r="G74" s="525"/>
      <c r="H74" s="526"/>
      <c r="I74" s="248" t="s">
        <v>609</v>
      </c>
    </row>
    <row r="75" spans="2:9" ht="23.25">
      <c r="B75" s="111"/>
      <c r="C75" s="130" t="s">
        <v>608</v>
      </c>
      <c r="D75" s="130"/>
      <c r="E75" s="130"/>
      <c r="F75" s="130"/>
      <c r="G75" s="130"/>
      <c r="H75" s="131"/>
      <c r="I75" s="114"/>
    </row>
    <row r="76" spans="2:9" ht="23.25">
      <c r="B76" s="120"/>
      <c r="C76" s="113" t="s">
        <v>627</v>
      </c>
      <c r="D76" s="113"/>
      <c r="E76" s="113"/>
      <c r="F76" s="113"/>
      <c r="I76" s="133"/>
    </row>
    <row r="77" spans="2:9" ht="23.25">
      <c r="B77" s="225" t="s">
        <v>605</v>
      </c>
      <c r="C77" s="226" t="str">
        <f>+C46</f>
        <v>6/2560</v>
      </c>
      <c r="D77" s="113" t="s">
        <v>607</v>
      </c>
      <c r="E77" s="245" t="str">
        <f>+E46</f>
        <v>30 ส.ค.2560</v>
      </c>
      <c r="F77" s="113"/>
      <c r="H77" s="209" t="s">
        <v>19</v>
      </c>
      <c r="I77" s="133">
        <f>+I51</f>
        <v>400</v>
      </c>
    </row>
    <row r="78" spans="2:9" ht="23.25">
      <c r="B78" s="225"/>
      <c r="C78" s="226"/>
      <c r="D78" s="113"/>
      <c r="E78" s="227"/>
      <c r="F78" s="113"/>
      <c r="G78" s="113"/>
      <c r="H78" s="209"/>
      <c r="I78" s="228"/>
    </row>
    <row r="79" spans="2:9" ht="23.25">
      <c r="B79" s="225"/>
      <c r="C79" s="226"/>
      <c r="D79" s="113"/>
      <c r="E79" s="227"/>
      <c r="F79" s="113"/>
      <c r="G79" s="113"/>
      <c r="H79" s="209"/>
      <c r="I79" s="228"/>
    </row>
    <row r="80" spans="2:9" ht="23.25">
      <c r="B80" s="225"/>
      <c r="C80" s="226"/>
      <c r="D80" s="113"/>
      <c r="E80" s="227"/>
      <c r="F80" s="113"/>
      <c r="G80" s="113"/>
      <c r="H80" s="209"/>
      <c r="I80" s="228"/>
    </row>
    <row r="81" spans="2:9" ht="23.25">
      <c r="B81" s="225"/>
      <c r="C81" s="226"/>
      <c r="D81" s="113"/>
      <c r="E81" s="227"/>
      <c r="F81" s="113"/>
      <c r="G81" s="113"/>
      <c r="H81" s="209"/>
      <c r="I81" s="228"/>
    </row>
    <row r="82" spans="2:9" ht="23.25">
      <c r="B82" s="243"/>
      <c r="C82" s="244"/>
      <c r="D82" s="44"/>
      <c r="E82" s="244" t="s">
        <v>119</v>
      </c>
      <c r="F82" s="545" t="s">
        <v>807</v>
      </c>
      <c r="G82" s="546"/>
      <c r="H82" s="547"/>
      <c r="I82" s="132">
        <f>SUM(I76:I81)</f>
        <v>400</v>
      </c>
    </row>
    <row r="83" spans="2:9" ht="23.25">
      <c r="B83" s="112"/>
      <c r="C83" s="113"/>
      <c r="D83" s="113"/>
      <c r="E83" s="113"/>
      <c r="F83" s="532" t="s">
        <v>322</v>
      </c>
      <c r="G83" s="532"/>
      <c r="H83" s="532"/>
      <c r="I83" s="114"/>
    </row>
    <row r="84" spans="2:9" ht="23.25">
      <c r="B84" s="112"/>
      <c r="C84" s="29"/>
      <c r="D84" s="113"/>
      <c r="E84" s="113"/>
      <c r="F84" s="113"/>
      <c r="G84" s="113"/>
      <c r="H84" s="113"/>
      <c r="I84" s="114"/>
    </row>
    <row r="85" spans="2:9" ht="23.25">
      <c r="B85" s="39"/>
      <c r="D85" s="447" t="s">
        <v>616</v>
      </c>
      <c r="E85" s="29" t="s">
        <v>613</v>
      </c>
      <c r="F85" s="29"/>
      <c r="G85" s="229" t="s">
        <v>614</v>
      </c>
      <c r="H85" s="29"/>
      <c r="I85" s="38"/>
    </row>
    <row r="86" spans="2:9" ht="23.25">
      <c r="B86" s="39"/>
      <c r="D86" s="113"/>
      <c r="E86" s="113" t="str">
        <f>+D70</f>
        <v>นายถาวร  ชำนาญ</v>
      </c>
      <c r="F86" s="29"/>
      <c r="G86" s="113"/>
      <c r="H86" s="113"/>
      <c r="I86" s="38"/>
    </row>
    <row r="87" spans="2:9" ht="23.25">
      <c r="B87" s="112"/>
      <c r="C87" s="113"/>
      <c r="D87" s="29"/>
      <c r="E87" s="29"/>
      <c r="F87" s="29"/>
      <c r="G87" s="29"/>
      <c r="H87" s="29"/>
      <c r="I87" s="38"/>
    </row>
    <row r="88" spans="2:9" ht="23.25">
      <c r="B88" s="112"/>
      <c r="C88" s="113"/>
      <c r="D88" s="29"/>
      <c r="E88" s="29"/>
      <c r="F88" s="29"/>
      <c r="G88" s="29"/>
      <c r="H88" s="29"/>
      <c r="I88" s="38"/>
    </row>
    <row r="89" spans="2:9" ht="23.25">
      <c r="B89" s="112"/>
      <c r="C89" s="113"/>
      <c r="D89" s="119"/>
      <c r="E89" s="119"/>
      <c r="F89" s="119"/>
      <c r="G89" s="119"/>
      <c r="H89" s="119"/>
      <c r="I89" s="38"/>
    </row>
    <row r="90" spans="2:9" ht="23.25">
      <c r="B90" s="112"/>
      <c r="C90" s="113"/>
      <c r="D90" s="447" t="s">
        <v>616</v>
      </c>
      <c r="E90" s="29" t="s">
        <v>613</v>
      </c>
      <c r="F90" s="29"/>
      <c r="G90" s="229" t="s">
        <v>120</v>
      </c>
      <c r="H90" s="29"/>
      <c r="I90" s="38"/>
    </row>
    <row r="91" spans="2:9" ht="23.25">
      <c r="B91" s="112"/>
      <c r="C91" s="113"/>
      <c r="D91" s="29"/>
      <c r="E91" s="14" t="s">
        <v>8</v>
      </c>
      <c r="F91" s="29"/>
      <c r="G91" s="29"/>
      <c r="H91" s="29"/>
      <c r="I91" s="127"/>
    </row>
    <row r="92" spans="2:9" ht="23.25">
      <c r="B92" s="112"/>
      <c r="C92" s="113"/>
      <c r="D92" s="440" t="s">
        <v>611</v>
      </c>
      <c r="E92" s="14" t="s">
        <v>612</v>
      </c>
      <c r="F92" s="29"/>
      <c r="G92" s="29"/>
      <c r="H92" s="29"/>
      <c r="I92" s="127"/>
    </row>
    <row r="93" spans="2:9" ht="23.25">
      <c r="B93" s="115"/>
      <c r="C93" s="116"/>
      <c r="D93" s="128" t="s">
        <v>1</v>
      </c>
      <c r="E93" s="40">
        <f>+F68</f>
        <v>30</v>
      </c>
      <c r="F93" s="55" t="str">
        <f>+G68</f>
        <v>เดือน สิงหาคาคม  พ.ศ.2560</v>
      </c>
      <c r="G93" s="55"/>
      <c r="H93" s="55"/>
      <c r="I93" s="129"/>
    </row>
    <row r="94" spans="2:9" ht="23.25">
      <c r="B94" s="111"/>
      <c r="C94" s="255"/>
      <c r="D94" s="255"/>
      <c r="E94" s="220"/>
      <c r="F94" s="220"/>
      <c r="G94" s="35"/>
      <c r="H94" s="220"/>
      <c r="I94" s="256"/>
    </row>
    <row r="95" spans="2:9" ht="23.25">
      <c r="B95" s="112"/>
      <c r="C95" s="246"/>
      <c r="D95" s="246"/>
      <c r="E95" s="119"/>
      <c r="F95" s="119"/>
      <c r="G95" s="29"/>
      <c r="H95" s="119"/>
      <c r="I95" s="312"/>
    </row>
    <row r="96" spans="2:9" ht="23.25">
      <c r="B96" s="112"/>
      <c r="C96" s="246"/>
      <c r="D96" s="246"/>
      <c r="E96" s="119"/>
      <c r="F96" s="119"/>
      <c r="G96" s="29"/>
      <c r="H96" s="119"/>
      <c r="I96" s="312"/>
    </row>
    <row r="97" spans="2:9" ht="23.25">
      <c r="B97" s="112"/>
      <c r="C97" s="246"/>
      <c r="D97" s="246"/>
      <c r="E97" s="119"/>
      <c r="F97" s="119"/>
      <c r="G97" s="29"/>
      <c r="H97" s="119"/>
      <c r="I97" s="312"/>
    </row>
    <row r="98" spans="2:9" ht="23.25">
      <c r="B98" s="112"/>
      <c r="C98" s="246"/>
      <c r="D98" s="246"/>
      <c r="E98" s="246" t="s">
        <v>116</v>
      </c>
      <c r="F98" s="246"/>
      <c r="G98" s="246"/>
      <c r="H98" s="246"/>
      <c r="I98" s="247"/>
    </row>
    <row r="99" spans="2:9" ht="23.25">
      <c r="B99" s="112"/>
      <c r="C99" s="113"/>
      <c r="D99" s="113"/>
      <c r="E99" s="52" t="s">
        <v>1</v>
      </c>
      <c r="F99" s="445">
        <f>+E93</f>
        <v>30</v>
      </c>
      <c r="G99" s="52" t="str">
        <f>+F93</f>
        <v>เดือน สิงหาคาคม  พ.ศ.2560</v>
      </c>
      <c r="H99" s="52"/>
      <c r="I99" s="38"/>
    </row>
    <row r="100" spans="2:9" ht="23.25">
      <c r="B100" s="112"/>
      <c r="C100" s="113"/>
      <c r="D100" s="113"/>
      <c r="E100" s="113"/>
      <c r="F100" s="113"/>
      <c r="G100" s="113"/>
      <c r="H100" s="113"/>
      <c r="I100" s="114"/>
    </row>
    <row r="101" spans="2:9" ht="23.25">
      <c r="B101" s="112"/>
      <c r="C101" s="113" t="s">
        <v>314</v>
      </c>
      <c r="D101" s="113" t="str">
        <f>+'7.ใบสำคัญรับเงินกก.'!C20</f>
        <v>นายกิตติ  มาลากอง</v>
      </c>
      <c r="E101" s="113"/>
      <c r="F101" s="113"/>
      <c r="G101" s="113" t="s">
        <v>610</v>
      </c>
      <c r="H101" s="113"/>
      <c r="I101" s="38"/>
    </row>
    <row r="102" spans="2:9" ht="23.25">
      <c r="B102" s="112" t="s">
        <v>316</v>
      </c>
      <c r="C102" s="113" t="s">
        <v>326</v>
      </c>
      <c r="D102" s="29"/>
      <c r="E102" s="113"/>
      <c r="F102" s="113"/>
      <c r="G102" s="29"/>
      <c r="H102" s="113"/>
      <c r="I102" s="38"/>
    </row>
    <row r="103" spans="2:9" ht="23.25">
      <c r="B103" s="112" t="s">
        <v>615</v>
      </c>
      <c r="C103" s="113"/>
      <c r="D103" s="29"/>
      <c r="E103" s="113"/>
      <c r="F103" s="29"/>
      <c r="G103" s="113"/>
      <c r="H103" s="113"/>
      <c r="I103" s="38"/>
    </row>
    <row r="104" spans="2:9" ht="23.25">
      <c r="B104" s="39" t="s">
        <v>153</v>
      </c>
      <c r="C104" s="113" t="s">
        <v>154</v>
      </c>
      <c r="E104" s="113" t="s">
        <v>117</v>
      </c>
      <c r="F104" s="113"/>
      <c r="G104" s="113"/>
      <c r="H104" s="113"/>
      <c r="I104" s="114"/>
    </row>
    <row r="105" spans="2:9" ht="23.25">
      <c r="B105" s="524" t="s">
        <v>118</v>
      </c>
      <c r="C105" s="525"/>
      <c r="D105" s="525"/>
      <c r="E105" s="525"/>
      <c r="F105" s="525"/>
      <c r="G105" s="525"/>
      <c r="H105" s="526"/>
      <c r="I105" s="248" t="s">
        <v>609</v>
      </c>
    </row>
    <row r="106" spans="2:9" ht="23.25">
      <c r="B106" s="111"/>
      <c r="C106" s="130" t="s">
        <v>608</v>
      </c>
      <c r="D106" s="130"/>
      <c r="E106" s="130"/>
      <c r="F106" s="130"/>
      <c r="G106" s="130"/>
      <c r="H106" s="131"/>
      <c r="I106" s="114"/>
    </row>
    <row r="107" spans="2:9" ht="23.25">
      <c r="B107" s="120"/>
      <c r="C107" s="113" t="s">
        <v>627</v>
      </c>
      <c r="D107" s="113"/>
      <c r="E107" s="113"/>
      <c r="F107" s="113"/>
      <c r="I107" s="133"/>
    </row>
    <row r="108" spans="2:9" ht="23.25">
      <c r="B108" s="225" t="s">
        <v>605</v>
      </c>
      <c r="C108" s="226" t="s">
        <v>905</v>
      </c>
      <c r="D108" s="113" t="s">
        <v>607</v>
      </c>
      <c r="E108" s="245" t="s">
        <v>906</v>
      </c>
      <c r="F108" s="113"/>
      <c r="H108" s="209" t="s">
        <v>19</v>
      </c>
      <c r="I108" s="133">
        <f>+I82</f>
        <v>400</v>
      </c>
    </row>
    <row r="109" spans="2:9" ht="23.25">
      <c r="B109" s="225"/>
      <c r="C109" s="226"/>
      <c r="D109" s="113"/>
      <c r="E109" s="227"/>
      <c r="F109" s="113"/>
      <c r="G109" s="113"/>
      <c r="H109" s="209"/>
      <c r="I109" s="228"/>
    </row>
    <row r="110" spans="2:9" ht="23.25">
      <c r="B110" s="225"/>
      <c r="C110" s="226"/>
      <c r="D110" s="113"/>
      <c r="E110" s="227"/>
      <c r="F110" s="113"/>
      <c r="G110" s="113"/>
      <c r="H110" s="209"/>
      <c r="I110" s="228"/>
    </row>
    <row r="111" spans="2:9" ht="23.25">
      <c r="B111" s="225"/>
      <c r="C111" s="226"/>
      <c r="D111" s="113"/>
      <c r="E111" s="227"/>
      <c r="F111" s="113"/>
      <c r="G111" s="113"/>
      <c r="H111" s="209"/>
      <c r="I111" s="228"/>
    </row>
    <row r="112" spans="2:9" ht="23.25">
      <c r="B112" s="225"/>
      <c r="C112" s="226"/>
      <c r="D112" s="113"/>
      <c r="E112" s="227"/>
      <c r="F112" s="113"/>
      <c r="G112" s="113"/>
      <c r="H112" s="209"/>
      <c r="I112" s="228"/>
    </row>
    <row r="113" spans="2:9" ht="23.25">
      <c r="B113" s="243"/>
      <c r="C113" s="244"/>
      <c r="D113" s="44"/>
      <c r="E113" s="244" t="s">
        <v>119</v>
      </c>
      <c r="F113" s="545" t="s">
        <v>807</v>
      </c>
      <c r="G113" s="546"/>
      <c r="H113" s="547"/>
      <c r="I113" s="132">
        <f>SUM(I107:I112)</f>
        <v>400</v>
      </c>
    </row>
    <row r="114" spans="2:9" ht="23.25">
      <c r="B114" s="112"/>
      <c r="C114" s="113"/>
      <c r="D114" s="113"/>
      <c r="E114" s="113"/>
      <c r="F114" s="532" t="s">
        <v>322</v>
      </c>
      <c r="G114" s="532"/>
      <c r="H114" s="532"/>
      <c r="I114" s="114"/>
    </row>
    <row r="115" spans="2:9" ht="23.25">
      <c r="B115" s="112"/>
      <c r="C115" s="29"/>
      <c r="D115" s="113"/>
      <c r="E115" s="113"/>
      <c r="F115" s="113"/>
      <c r="G115" s="113"/>
      <c r="H115" s="113"/>
      <c r="I115" s="114"/>
    </row>
    <row r="116" spans="2:9" ht="23.25">
      <c r="B116" s="39"/>
      <c r="D116" s="447" t="s">
        <v>616</v>
      </c>
      <c r="E116" s="29" t="s">
        <v>613</v>
      </c>
      <c r="F116" s="29"/>
      <c r="G116" s="229" t="s">
        <v>614</v>
      </c>
      <c r="H116" s="29"/>
      <c r="I116" s="38"/>
    </row>
    <row r="117" spans="2:9" ht="23.25">
      <c r="B117" s="39"/>
      <c r="D117" s="113"/>
      <c r="E117" s="113" t="str">
        <f>+D101</f>
        <v>นายกิตติ  มาลากอง</v>
      </c>
      <c r="F117" s="29"/>
      <c r="G117" s="113"/>
      <c r="H117" s="113"/>
      <c r="I117" s="38"/>
    </row>
    <row r="118" spans="2:9" ht="23.25">
      <c r="B118" s="112"/>
      <c r="C118" s="113"/>
      <c r="D118" s="29"/>
      <c r="E118" s="29"/>
      <c r="F118" s="29"/>
      <c r="G118" s="29"/>
      <c r="H118" s="29"/>
      <c r="I118" s="38"/>
    </row>
    <row r="119" spans="2:9" ht="23.25">
      <c r="B119" s="112"/>
      <c r="C119" s="113"/>
      <c r="D119" s="29"/>
      <c r="E119" s="29"/>
      <c r="F119" s="29"/>
      <c r="G119" s="29"/>
      <c r="H119" s="29"/>
      <c r="I119" s="38"/>
    </row>
    <row r="120" spans="2:9" ht="23.25">
      <c r="B120" s="112"/>
      <c r="C120" s="113"/>
      <c r="D120" s="119"/>
      <c r="E120" s="119"/>
      <c r="F120" s="119"/>
      <c r="G120" s="119"/>
      <c r="H120" s="119"/>
      <c r="I120" s="38"/>
    </row>
    <row r="121" spans="2:9" ht="23.25">
      <c r="B121" s="112"/>
      <c r="C121" s="113"/>
      <c r="D121" s="447" t="s">
        <v>616</v>
      </c>
      <c r="E121" s="29" t="s">
        <v>613</v>
      </c>
      <c r="F121" s="29"/>
      <c r="G121" s="229" t="s">
        <v>120</v>
      </c>
      <c r="H121" s="29"/>
      <c r="I121" s="38"/>
    </row>
    <row r="122" spans="2:9" ht="23.25">
      <c r="B122" s="112"/>
      <c r="C122" s="113"/>
      <c r="D122" s="29"/>
      <c r="E122" s="14" t="s">
        <v>8</v>
      </c>
      <c r="F122" s="29"/>
      <c r="G122" s="29"/>
      <c r="H122" s="29"/>
      <c r="I122" s="127"/>
    </row>
    <row r="123" spans="2:9" ht="23.25">
      <c r="B123" s="112"/>
      <c r="C123" s="113"/>
      <c r="D123" s="440" t="s">
        <v>611</v>
      </c>
      <c r="E123" s="14" t="s">
        <v>612</v>
      </c>
      <c r="F123" s="29"/>
      <c r="G123" s="29"/>
      <c r="H123" s="29"/>
      <c r="I123" s="127"/>
    </row>
    <row r="124" spans="2:9" ht="23.25">
      <c r="B124" s="115"/>
      <c r="C124" s="116"/>
      <c r="D124" s="128" t="s">
        <v>1</v>
      </c>
      <c r="E124" s="40">
        <f>+F99</f>
        <v>30</v>
      </c>
      <c r="F124" s="55" t="str">
        <f>+G99</f>
        <v>เดือน สิงหาคาคม  พ.ศ.2560</v>
      </c>
      <c r="G124" s="55"/>
      <c r="H124" s="55"/>
      <c r="I124" s="129"/>
    </row>
    <row r="125" spans="2:9" ht="23.25">
      <c r="B125" s="111"/>
      <c r="C125" s="255"/>
      <c r="D125" s="255"/>
      <c r="E125" s="220"/>
      <c r="F125" s="220"/>
      <c r="G125" s="35"/>
      <c r="H125" s="220"/>
      <c r="I125" s="256"/>
    </row>
    <row r="126" spans="2:9" ht="23.25">
      <c r="B126" s="112"/>
      <c r="C126" s="246"/>
      <c r="D126" s="246"/>
      <c r="E126" s="119"/>
      <c r="F126" s="119"/>
      <c r="G126" s="29"/>
      <c r="H126" s="119"/>
      <c r="I126" s="312"/>
    </row>
    <row r="127" spans="2:9" ht="23.25">
      <c r="B127" s="112"/>
      <c r="C127" s="246"/>
      <c r="D127" s="246"/>
      <c r="E127" s="119"/>
      <c r="F127" s="119"/>
      <c r="G127" s="29"/>
      <c r="H127" s="119"/>
      <c r="I127" s="312"/>
    </row>
    <row r="128" spans="2:9" ht="23.25">
      <c r="B128" s="112"/>
      <c r="C128" s="246"/>
      <c r="D128" s="246"/>
      <c r="E128" s="119"/>
      <c r="F128" s="119"/>
      <c r="G128" s="29"/>
      <c r="H128" s="119"/>
      <c r="I128" s="312"/>
    </row>
    <row r="129" spans="2:9" ht="23.25">
      <c r="B129" s="112"/>
      <c r="C129" s="246"/>
      <c r="D129" s="246"/>
      <c r="E129" s="246" t="s">
        <v>116</v>
      </c>
      <c r="F129" s="246"/>
      <c r="G129" s="246"/>
      <c r="H129" s="246"/>
      <c r="I129" s="247"/>
    </row>
    <row r="130" spans="2:9" ht="23.25">
      <c r="B130" s="112"/>
      <c r="C130" s="113"/>
      <c r="D130" s="113"/>
      <c r="E130" s="52" t="s">
        <v>1</v>
      </c>
      <c r="F130" s="445">
        <f>+E124</f>
        <v>30</v>
      </c>
      <c r="G130" s="52" t="str">
        <f>+F124</f>
        <v>เดือน สิงหาคาคม  พ.ศ.2560</v>
      </c>
      <c r="H130" s="52"/>
      <c r="I130" s="38"/>
    </row>
    <row r="131" spans="2:9" ht="23.25">
      <c r="B131" s="112"/>
      <c r="C131" s="113"/>
      <c r="D131" s="113"/>
      <c r="E131" s="113"/>
      <c r="F131" s="113"/>
      <c r="G131" s="113"/>
      <c r="H131" s="113"/>
      <c r="I131" s="114"/>
    </row>
    <row r="132" spans="2:9" ht="23.25">
      <c r="B132" s="112"/>
      <c r="C132" s="113" t="s">
        <v>314</v>
      </c>
      <c r="D132" s="113" t="str">
        <f>+'7.ใบสำคัญรับเงินกก.'!C21</f>
        <v>นายมาโนชญ์  รัตนประทุม</v>
      </c>
      <c r="E132" s="113"/>
      <c r="F132" s="113"/>
      <c r="G132" s="113" t="s">
        <v>610</v>
      </c>
      <c r="H132" s="113"/>
      <c r="I132" s="38"/>
    </row>
    <row r="133" spans="2:9" ht="23.25">
      <c r="B133" s="112" t="s">
        <v>316</v>
      </c>
      <c r="C133" s="113" t="s">
        <v>326</v>
      </c>
      <c r="D133" s="29"/>
      <c r="E133" s="113"/>
      <c r="F133" s="113"/>
      <c r="G133" s="29"/>
      <c r="H133" s="113"/>
      <c r="I133" s="38"/>
    </row>
    <row r="134" spans="2:9" ht="23.25">
      <c r="B134" s="112" t="s">
        <v>615</v>
      </c>
      <c r="C134" s="113"/>
      <c r="D134" s="29"/>
      <c r="E134" s="113"/>
      <c r="F134" s="29"/>
      <c r="G134" s="113"/>
      <c r="H134" s="113"/>
      <c r="I134" s="38"/>
    </row>
    <row r="135" spans="2:9" ht="23.25">
      <c r="B135" s="39" t="s">
        <v>153</v>
      </c>
      <c r="C135" s="113" t="s">
        <v>154</v>
      </c>
      <c r="E135" s="113" t="s">
        <v>117</v>
      </c>
      <c r="F135" s="113"/>
      <c r="G135" s="113"/>
      <c r="H135" s="113"/>
      <c r="I135" s="114"/>
    </row>
    <row r="136" spans="2:9" ht="23.25">
      <c r="B136" s="524" t="s">
        <v>118</v>
      </c>
      <c r="C136" s="525"/>
      <c r="D136" s="525"/>
      <c r="E136" s="525"/>
      <c r="F136" s="525"/>
      <c r="G136" s="525"/>
      <c r="H136" s="526"/>
      <c r="I136" s="248" t="s">
        <v>609</v>
      </c>
    </row>
    <row r="137" spans="2:9" ht="23.25">
      <c r="B137" s="111"/>
      <c r="C137" s="130" t="s">
        <v>608</v>
      </c>
      <c r="D137" s="130"/>
      <c r="E137" s="130"/>
      <c r="F137" s="130"/>
      <c r="G137" s="130"/>
      <c r="H137" s="131"/>
      <c r="I137" s="114"/>
    </row>
    <row r="138" spans="2:9" ht="23.25">
      <c r="B138" s="120"/>
      <c r="C138" s="113" t="s">
        <v>627</v>
      </c>
      <c r="D138" s="113"/>
      <c r="E138" s="113"/>
      <c r="F138" s="113"/>
      <c r="I138" s="133"/>
    </row>
    <row r="139" spans="2:9" ht="23.25">
      <c r="B139" s="225" t="s">
        <v>605</v>
      </c>
      <c r="C139" s="226" t="s">
        <v>905</v>
      </c>
      <c r="D139" s="113" t="s">
        <v>607</v>
      </c>
      <c r="E139" s="245" t="s">
        <v>906</v>
      </c>
      <c r="F139" s="113"/>
      <c r="H139" s="209" t="s">
        <v>19</v>
      </c>
      <c r="I139" s="133">
        <f>+I108</f>
        <v>400</v>
      </c>
    </row>
    <row r="140" spans="2:9" ht="23.25">
      <c r="B140" s="225"/>
      <c r="C140" s="226"/>
      <c r="D140" s="113"/>
      <c r="E140" s="227"/>
      <c r="F140" s="113"/>
      <c r="G140" s="113"/>
      <c r="H140" s="209"/>
      <c r="I140" s="228"/>
    </row>
    <row r="141" spans="2:9" ht="23.25">
      <c r="B141" s="225"/>
      <c r="C141" s="226"/>
      <c r="D141" s="113"/>
      <c r="E141" s="227"/>
      <c r="F141" s="113"/>
      <c r="G141" s="113"/>
      <c r="H141" s="209"/>
      <c r="I141" s="228"/>
    </row>
    <row r="142" spans="2:9" ht="23.25">
      <c r="B142" s="225"/>
      <c r="C142" s="226"/>
      <c r="D142" s="113"/>
      <c r="E142" s="227"/>
      <c r="F142" s="113"/>
      <c r="G142" s="113"/>
      <c r="H142" s="209"/>
      <c r="I142" s="228"/>
    </row>
    <row r="143" spans="2:9" ht="23.25">
      <c r="B143" s="225"/>
      <c r="C143" s="226"/>
      <c r="D143" s="113"/>
      <c r="E143" s="227"/>
      <c r="F143" s="113"/>
      <c r="G143" s="113"/>
      <c r="H143" s="209"/>
      <c r="I143" s="228"/>
    </row>
    <row r="144" spans="2:9" ht="23.25">
      <c r="B144" s="243"/>
      <c r="C144" s="244"/>
      <c r="D144" s="44"/>
      <c r="E144" s="244" t="s">
        <v>119</v>
      </c>
      <c r="F144" s="545" t="s">
        <v>807</v>
      </c>
      <c r="G144" s="546"/>
      <c r="H144" s="547"/>
      <c r="I144" s="132">
        <f>SUM(I138:I143)</f>
        <v>400</v>
      </c>
    </row>
    <row r="145" spans="2:9" ht="23.25">
      <c r="B145" s="112"/>
      <c r="C145" s="113"/>
      <c r="D145" s="113"/>
      <c r="E145" s="113"/>
      <c r="F145" s="532" t="s">
        <v>322</v>
      </c>
      <c r="G145" s="532"/>
      <c r="H145" s="532"/>
      <c r="I145" s="114"/>
    </row>
    <row r="146" spans="2:9" ht="23.25">
      <c r="B146" s="112"/>
      <c r="C146" s="29"/>
      <c r="D146" s="113"/>
      <c r="E146" s="113"/>
      <c r="F146" s="113"/>
      <c r="G146" s="113"/>
      <c r="H146" s="113"/>
      <c r="I146" s="114"/>
    </row>
    <row r="147" spans="2:9" ht="23.25">
      <c r="B147" s="39"/>
      <c r="D147" s="447" t="s">
        <v>616</v>
      </c>
      <c r="E147" s="29" t="s">
        <v>613</v>
      </c>
      <c r="F147" s="29"/>
      <c r="G147" s="229" t="s">
        <v>614</v>
      </c>
      <c r="H147" s="29"/>
      <c r="I147" s="38"/>
    </row>
    <row r="148" spans="2:9" ht="23.25">
      <c r="B148" s="39"/>
      <c r="D148" s="113"/>
      <c r="E148" s="113" t="str">
        <f>+D132</f>
        <v>นายมาโนชญ์  รัตนประทุม</v>
      </c>
      <c r="F148" s="29"/>
      <c r="G148" s="113"/>
      <c r="H148" s="113"/>
      <c r="I148" s="38"/>
    </row>
    <row r="149" spans="2:9" ht="23.25">
      <c r="B149" s="112"/>
      <c r="C149" s="113"/>
      <c r="D149" s="29"/>
      <c r="E149" s="29"/>
      <c r="F149" s="29"/>
      <c r="G149" s="29"/>
      <c r="H149" s="29"/>
      <c r="I149" s="38"/>
    </row>
    <row r="150" spans="2:9" ht="23.25">
      <c r="B150" s="112"/>
      <c r="C150" s="113"/>
      <c r="D150" s="29"/>
      <c r="E150" s="29"/>
      <c r="F150" s="29"/>
      <c r="G150" s="29"/>
      <c r="H150" s="29"/>
      <c r="I150" s="38"/>
    </row>
    <row r="151" spans="2:9" ht="23.25">
      <c r="B151" s="112"/>
      <c r="C151" s="113"/>
      <c r="D151" s="119"/>
      <c r="E151" s="119"/>
      <c r="F151" s="119"/>
      <c r="G151" s="119"/>
      <c r="H151" s="119"/>
      <c r="I151" s="38"/>
    </row>
    <row r="152" spans="2:9" ht="23.25">
      <c r="B152" s="112"/>
      <c r="C152" s="113"/>
      <c r="D152" s="447" t="s">
        <v>616</v>
      </c>
      <c r="E152" s="29" t="s">
        <v>613</v>
      </c>
      <c r="F152" s="29"/>
      <c r="G152" s="229" t="s">
        <v>120</v>
      </c>
      <c r="H152" s="29"/>
      <c r="I152" s="38"/>
    </row>
    <row r="153" spans="2:9" ht="23.25">
      <c r="B153" s="112"/>
      <c r="C153" s="113"/>
      <c r="D153" s="29"/>
      <c r="E153" s="14" t="s">
        <v>8</v>
      </c>
      <c r="F153" s="29"/>
      <c r="G153" s="29"/>
      <c r="H153" s="29"/>
      <c r="I153" s="127"/>
    </row>
    <row r="154" spans="2:9" ht="23.25">
      <c r="B154" s="112"/>
      <c r="C154" s="113"/>
      <c r="D154" s="440" t="s">
        <v>611</v>
      </c>
      <c r="E154" s="14" t="s">
        <v>612</v>
      </c>
      <c r="F154" s="29"/>
      <c r="G154" s="29"/>
      <c r="H154" s="29"/>
      <c r="I154" s="127"/>
    </row>
    <row r="155" spans="2:9" ht="23.25">
      <c r="B155" s="115"/>
      <c r="C155" s="116"/>
      <c r="D155" s="128" t="s">
        <v>1</v>
      </c>
      <c r="E155" s="40">
        <f>+F130</f>
        <v>30</v>
      </c>
      <c r="F155" s="55" t="str">
        <f>+G130</f>
        <v>เดือน สิงหาคาคม  พ.ศ.2560</v>
      </c>
      <c r="G155" s="55"/>
      <c r="H155" s="55"/>
      <c r="I155" s="129"/>
    </row>
    <row r="156" spans="2:9" ht="23.25">
      <c r="B156" s="111"/>
      <c r="C156" s="255"/>
      <c r="D156" s="255"/>
      <c r="E156" s="220"/>
      <c r="F156" s="220"/>
      <c r="G156" s="35"/>
      <c r="H156" s="220"/>
      <c r="I156" s="256"/>
    </row>
    <row r="157" spans="2:9" ht="23.25">
      <c r="B157" s="112"/>
      <c r="C157" s="246"/>
      <c r="D157" s="246"/>
      <c r="E157" s="119"/>
      <c r="F157" s="119"/>
      <c r="G157" s="29"/>
      <c r="H157" s="119"/>
      <c r="I157" s="312"/>
    </row>
    <row r="158" spans="2:9" ht="23.25">
      <c r="B158" s="112"/>
      <c r="C158" s="246"/>
      <c r="D158" s="246"/>
      <c r="E158" s="119"/>
      <c r="F158" s="119"/>
      <c r="G158" s="29"/>
      <c r="H158" s="119"/>
      <c r="I158" s="312"/>
    </row>
    <row r="159" spans="2:9" ht="23.25">
      <c r="B159" s="112"/>
      <c r="C159" s="246"/>
      <c r="D159" s="246"/>
      <c r="E159" s="119"/>
      <c r="F159" s="119"/>
      <c r="G159" s="29"/>
      <c r="H159" s="119"/>
      <c r="I159" s="312"/>
    </row>
    <row r="160" spans="2:9" ht="23.25">
      <c r="B160" s="112"/>
      <c r="C160" s="246"/>
      <c r="D160" s="246"/>
      <c r="E160" s="246" t="s">
        <v>116</v>
      </c>
      <c r="F160" s="246"/>
      <c r="G160" s="246"/>
      <c r="H160" s="246"/>
      <c r="I160" s="247"/>
    </row>
    <row r="161" spans="2:9" ht="23.25">
      <c r="B161" s="112"/>
      <c r="C161" s="113"/>
      <c r="D161" s="113"/>
      <c r="E161" s="52" t="s">
        <v>1</v>
      </c>
      <c r="F161" s="445">
        <f>+E155</f>
        <v>30</v>
      </c>
      <c r="G161" s="52" t="str">
        <f>+F155</f>
        <v>เดือน สิงหาคาคม  พ.ศ.2560</v>
      </c>
      <c r="H161" s="52"/>
      <c r="I161" s="38"/>
    </row>
    <row r="162" spans="2:9" ht="23.25">
      <c r="B162" s="112"/>
      <c r="C162" s="113"/>
      <c r="D162" s="113"/>
      <c r="E162" s="113"/>
      <c r="F162" s="113"/>
      <c r="G162" s="113"/>
      <c r="H162" s="113"/>
      <c r="I162" s="114"/>
    </row>
    <row r="163" spans="2:9" ht="23.25">
      <c r="B163" s="112"/>
      <c r="C163" s="113" t="s">
        <v>314</v>
      </c>
      <c r="D163" s="113" t="str">
        <f>+'7.ใบสำคัญรับเงินกก.'!C22</f>
        <v>นายณรงค์  กุลแก้ว</v>
      </c>
      <c r="E163" s="113"/>
      <c r="F163" s="113"/>
      <c r="G163" s="113" t="s">
        <v>610</v>
      </c>
      <c r="H163" s="113"/>
      <c r="I163" s="38"/>
    </row>
    <row r="164" spans="2:9" ht="23.25">
      <c r="B164" s="112" t="s">
        <v>316</v>
      </c>
      <c r="C164" s="113" t="s">
        <v>326</v>
      </c>
      <c r="D164" s="29"/>
      <c r="E164" s="113"/>
      <c r="F164" s="113"/>
      <c r="G164" s="29"/>
      <c r="H164" s="113"/>
      <c r="I164" s="38"/>
    </row>
    <row r="165" spans="2:9" ht="23.25">
      <c r="B165" s="112" t="s">
        <v>615</v>
      </c>
      <c r="C165" s="113"/>
      <c r="D165" s="29"/>
      <c r="E165" s="113"/>
      <c r="F165" s="29"/>
      <c r="G165" s="113"/>
      <c r="H165" s="113"/>
      <c r="I165" s="38"/>
    </row>
    <row r="166" spans="2:9" ht="23.25">
      <c r="B166" s="39" t="s">
        <v>153</v>
      </c>
      <c r="C166" s="113" t="s">
        <v>154</v>
      </c>
      <c r="E166" s="113" t="s">
        <v>117</v>
      </c>
      <c r="F166" s="113"/>
      <c r="G166" s="113"/>
      <c r="H166" s="113"/>
      <c r="I166" s="114"/>
    </row>
    <row r="167" spans="2:9" ht="23.25">
      <c r="B167" s="524" t="s">
        <v>118</v>
      </c>
      <c r="C167" s="525"/>
      <c r="D167" s="525"/>
      <c r="E167" s="525"/>
      <c r="F167" s="525"/>
      <c r="G167" s="525"/>
      <c r="H167" s="526"/>
      <c r="I167" s="248" t="s">
        <v>609</v>
      </c>
    </row>
    <row r="168" spans="2:9" ht="23.25">
      <c r="B168" s="111"/>
      <c r="C168" s="130" t="s">
        <v>608</v>
      </c>
      <c r="D168" s="130"/>
      <c r="E168" s="130"/>
      <c r="F168" s="130"/>
      <c r="G168" s="130"/>
      <c r="H168" s="131"/>
      <c r="I168" s="114"/>
    </row>
    <row r="169" spans="2:9" ht="23.25">
      <c r="B169" s="120"/>
      <c r="C169" s="113" t="s">
        <v>627</v>
      </c>
      <c r="D169" s="113"/>
      <c r="E169" s="113"/>
      <c r="F169" s="113"/>
      <c r="I169" s="133"/>
    </row>
    <row r="170" spans="2:9" ht="23.25">
      <c r="B170" s="225" t="s">
        <v>605</v>
      </c>
      <c r="C170" s="226" t="s">
        <v>905</v>
      </c>
      <c r="D170" s="113" t="s">
        <v>607</v>
      </c>
      <c r="E170" s="245" t="s">
        <v>906</v>
      </c>
      <c r="F170" s="113"/>
      <c r="H170" s="209" t="s">
        <v>19</v>
      </c>
      <c r="I170" s="133">
        <f>+I144</f>
        <v>400</v>
      </c>
    </row>
    <row r="171" spans="2:9" ht="23.25">
      <c r="B171" s="225"/>
      <c r="C171" s="226"/>
      <c r="D171" s="113"/>
      <c r="E171" s="227"/>
      <c r="F171" s="113"/>
      <c r="G171" s="113"/>
      <c r="H171" s="209"/>
      <c r="I171" s="228"/>
    </row>
    <row r="172" spans="2:9" ht="23.25">
      <c r="B172" s="225"/>
      <c r="C172" s="226"/>
      <c r="D172" s="113"/>
      <c r="E172" s="227"/>
      <c r="F172" s="113"/>
      <c r="G172" s="113"/>
      <c r="H172" s="209"/>
      <c r="I172" s="228"/>
    </row>
    <row r="173" spans="2:9" ht="23.25">
      <c r="B173" s="225"/>
      <c r="C173" s="226"/>
      <c r="D173" s="113"/>
      <c r="E173" s="227"/>
      <c r="F173" s="113"/>
      <c r="G173" s="113"/>
      <c r="H173" s="209"/>
      <c r="I173" s="228"/>
    </row>
    <row r="174" spans="2:9" ht="23.25">
      <c r="B174" s="225"/>
      <c r="C174" s="226"/>
      <c r="D174" s="113"/>
      <c r="E174" s="227"/>
      <c r="F174" s="113"/>
      <c r="G174" s="113"/>
      <c r="H174" s="209"/>
      <c r="I174" s="228"/>
    </row>
    <row r="175" spans="2:9" ht="23.25">
      <c r="B175" s="243"/>
      <c r="C175" s="244"/>
      <c r="D175" s="44"/>
      <c r="E175" s="244" t="s">
        <v>119</v>
      </c>
      <c r="F175" s="545" t="s">
        <v>807</v>
      </c>
      <c r="G175" s="546"/>
      <c r="H175" s="547"/>
      <c r="I175" s="132">
        <f>SUM(I169:I174)</f>
        <v>400</v>
      </c>
    </row>
    <row r="176" spans="2:9" ht="23.25">
      <c r="B176" s="112"/>
      <c r="C176" s="113"/>
      <c r="D176" s="113"/>
      <c r="E176" s="113"/>
      <c r="F176" s="532" t="s">
        <v>322</v>
      </c>
      <c r="G176" s="532"/>
      <c r="H176" s="532"/>
      <c r="I176" s="114"/>
    </row>
    <row r="177" spans="2:9" ht="23.25">
      <c r="B177" s="112"/>
      <c r="C177" s="29"/>
      <c r="D177" s="113"/>
      <c r="E177" s="113"/>
      <c r="F177" s="113"/>
      <c r="G177" s="113"/>
      <c r="H177" s="113"/>
      <c r="I177" s="114"/>
    </row>
    <row r="178" spans="2:9" ht="23.25">
      <c r="B178" s="39"/>
      <c r="D178" s="447" t="s">
        <v>616</v>
      </c>
      <c r="E178" s="29" t="s">
        <v>613</v>
      </c>
      <c r="F178" s="29"/>
      <c r="G178" s="229" t="s">
        <v>614</v>
      </c>
      <c r="H178" s="29"/>
      <c r="I178" s="38"/>
    </row>
    <row r="179" spans="2:9" ht="23.25">
      <c r="B179" s="39"/>
      <c r="D179" s="113"/>
      <c r="E179" s="113" t="str">
        <f>+D163</f>
        <v>นายณรงค์  กุลแก้ว</v>
      </c>
      <c r="F179" s="29"/>
      <c r="G179" s="113"/>
      <c r="H179" s="113"/>
      <c r="I179" s="38"/>
    </row>
    <row r="180" spans="2:9" ht="23.25">
      <c r="B180" s="112"/>
      <c r="C180" s="113"/>
      <c r="D180" s="29"/>
      <c r="E180" s="29"/>
      <c r="F180" s="29"/>
      <c r="G180" s="29"/>
      <c r="H180" s="29"/>
      <c r="I180" s="38"/>
    </row>
    <row r="181" spans="2:9" ht="23.25">
      <c r="B181" s="112"/>
      <c r="C181" s="113"/>
      <c r="D181" s="29"/>
      <c r="E181" s="29"/>
      <c r="F181" s="29"/>
      <c r="G181" s="29"/>
      <c r="H181" s="29"/>
      <c r="I181" s="38"/>
    </row>
    <row r="182" spans="2:9" ht="23.25">
      <c r="B182" s="112"/>
      <c r="C182" s="113"/>
      <c r="D182" s="119"/>
      <c r="E182" s="119"/>
      <c r="F182" s="119"/>
      <c r="G182" s="119"/>
      <c r="H182" s="119"/>
      <c r="I182" s="38"/>
    </row>
    <row r="183" spans="2:9" ht="23.25">
      <c r="B183" s="112"/>
      <c r="C183" s="113"/>
      <c r="D183" s="447" t="s">
        <v>616</v>
      </c>
      <c r="E183" s="29" t="s">
        <v>613</v>
      </c>
      <c r="F183" s="29"/>
      <c r="G183" s="229" t="s">
        <v>120</v>
      </c>
      <c r="H183" s="29"/>
      <c r="I183" s="38"/>
    </row>
    <row r="184" spans="2:9" ht="23.25">
      <c r="B184" s="112"/>
      <c r="C184" s="113"/>
      <c r="D184" s="29"/>
      <c r="E184" s="14" t="s">
        <v>8</v>
      </c>
      <c r="F184" s="29"/>
      <c r="G184" s="29"/>
      <c r="H184" s="29"/>
      <c r="I184" s="127"/>
    </row>
    <row r="185" spans="2:9" ht="23.25">
      <c r="B185" s="112"/>
      <c r="C185" s="113"/>
      <c r="D185" s="440" t="s">
        <v>611</v>
      </c>
      <c r="E185" s="14" t="s">
        <v>612</v>
      </c>
      <c r="F185" s="29"/>
      <c r="G185" s="29"/>
      <c r="H185" s="29"/>
      <c r="I185" s="127"/>
    </row>
    <row r="186" spans="2:9" ht="23.25">
      <c r="B186" s="115"/>
      <c r="C186" s="116"/>
      <c r="D186" s="128" t="s">
        <v>1</v>
      </c>
      <c r="E186" s="40">
        <f>+F161</f>
        <v>30</v>
      </c>
      <c r="F186" s="55" t="str">
        <f>+G161</f>
        <v>เดือน สิงหาคาคม  พ.ศ.2560</v>
      </c>
      <c r="G186" s="55"/>
      <c r="H186" s="55"/>
      <c r="I186" s="129"/>
    </row>
    <row r="187" spans="2:9" ht="23.25">
      <c r="B187" s="111"/>
      <c r="C187" s="255"/>
      <c r="D187" s="255"/>
      <c r="E187" s="220"/>
      <c r="F187" s="220"/>
      <c r="G187" s="35"/>
      <c r="H187" s="220"/>
      <c r="I187" s="256"/>
    </row>
    <row r="188" spans="2:9" ht="23.25">
      <c r="B188" s="112"/>
      <c r="C188" s="246"/>
      <c r="D188" s="246"/>
      <c r="E188" s="119"/>
      <c r="F188" s="119"/>
      <c r="G188" s="29"/>
      <c r="H188" s="119"/>
      <c r="I188" s="312"/>
    </row>
    <row r="189" spans="2:9" ht="23.25">
      <c r="B189" s="112"/>
      <c r="C189" s="246"/>
      <c r="D189" s="246"/>
      <c r="E189" s="119"/>
      <c r="F189" s="119"/>
      <c r="G189" s="29"/>
      <c r="H189" s="119"/>
      <c r="I189" s="312"/>
    </row>
    <row r="190" spans="2:9" ht="23.25">
      <c r="B190" s="112"/>
      <c r="C190" s="246"/>
      <c r="D190" s="246"/>
      <c r="E190" s="119"/>
      <c r="F190" s="119"/>
      <c r="G190" s="29"/>
      <c r="H190" s="119"/>
      <c r="I190" s="312"/>
    </row>
    <row r="191" spans="2:9" ht="23.25">
      <c r="B191" s="112"/>
      <c r="C191" s="246"/>
      <c r="D191" s="246"/>
      <c r="E191" s="246" t="s">
        <v>116</v>
      </c>
      <c r="F191" s="246"/>
      <c r="G191" s="246"/>
      <c r="H191" s="246"/>
      <c r="I191" s="247"/>
    </row>
    <row r="192" spans="2:9" ht="23.25">
      <c r="B192" s="112"/>
      <c r="C192" s="113"/>
      <c r="D192" s="113"/>
      <c r="E192" s="52" t="s">
        <v>1</v>
      </c>
      <c r="F192" s="445">
        <f>+E186</f>
        <v>30</v>
      </c>
      <c r="G192" s="52" t="str">
        <f>+F186</f>
        <v>เดือน สิงหาคาคม  พ.ศ.2560</v>
      </c>
      <c r="H192" s="52"/>
      <c r="I192" s="38"/>
    </row>
    <row r="193" spans="2:9" ht="23.25">
      <c r="B193" s="112"/>
      <c r="C193" s="113"/>
      <c r="D193" s="113"/>
      <c r="E193" s="113"/>
      <c r="F193" s="113"/>
      <c r="G193" s="113"/>
      <c r="H193" s="113"/>
      <c r="I193" s="114"/>
    </row>
    <row r="194" spans="2:9" ht="23.25">
      <c r="B194" s="112"/>
      <c r="C194" s="113" t="s">
        <v>314</v>
      </c>
      <c r="D194" s="113" t="str">
        <f>+'7.ใบสำคัญรับเงินกก.'!C23</f>
        <v>นายวิเชียร  เชื้อประสงค์      </v>
      </c>
      <c r="E194" s="113"/>
      <c r="F194" s="113"/>
      <c r="G194" s="113" t="s">
        <v>610</v>
      </c>
      <c r="H194" s="113"/>
      <c r="I194" s="38"/>
    </row>
    <row r="195" spans="2:9" ht="23.25">
      <c r="B195" s="112" t="s">
        <v>316</v>
      </c>
      <c r="C195" s="113" t="s">
        <v>326</v>
      </c>
      <c r="D195" s="29"/>
      <c r="E195" s="113"/>
      <c r="F195" s="113"/>
      <c r="G195" s="29"/>
      <c r="H195" s="113"/>
      <c r="I195" s="38"/>
    </row>
    <row r="196" spans="2:9" ht="23.25">
      <c r="B196" s="112" t="s">
        <v>615</v>
      </c>
      <c r="C196" s="113"/>
      <c r="D196" s="29"/>
      <c r="E196" s="113"/>
      <c r="F196" s="29"/>
      <c r="G196" s="113"/>
      <c r="H196" s="113"/>
      <c r="I196" s="38"/>
    </row>
    <row r="197" spans="2:9" ht="23.25">
      <c r="B197" s="39" t="s">
        <v>153</v>
      </c>
      <c r="C197" s="113" t="s">
        <v>154</v>
      </c>
      <c r="E197" s="113" t="s">
        <v>117</v>
      </c>
      <c r="F197" s="113"/>
      <c r="G197" s="113"/>
      <c r="H197" s="113"/>
      <c r="I197" s="114"/>
    </row>
    <row r="198" spans="2:9" ht="23.25">
      <c r="B198" s="524" t="s">
        <v>118</v>
      </c>
      <c r="C198" s="525"/>
      <c r="D198" s="525"/>
      <c r="E198" s="525"/>
      <c r="F198" s="525"/>
      <c r="G198" s="525"/>
      <c r="H198" s="526"/>
      <c r="I198" s="248" t="s">
        <v>609</v>
      </c>
    </row>
    <row r="199" spans="2:9" ht="23.25">
      <c r="B199" s="111"/>
      <c r="C199" s="130" t="s">
        <v>608</v>
      </c>
      <c r="D199" s="130"/>
      <c r="E199" s="130"/>
      <c r="F199" s="130"/>
      <c r="G199" s="130"/>
      <c r="H199" s="131"/>
      <c r="I199" s="114"/>
    </row>
    <row r="200" spans="2:9" ht="23.25">
      <c r="B200" s="120"/>
      <c r="C200" s="113" t="s">
        <v>627</v>
      </c>
      <c r="D200" s="113"/>
      <c r="E200" s="113"/>
      <c r="F200" s="113"/>
      <c r="I200" s="133"/>
    </row>
    <row r="201" spans="2:9" ht="23.25">
      <c r="B201" s="225" t="s">
        <v>605</v>
      </c>
      <c r="C201" s="226" t="s">
        <v>905</v>
      </c>
      <c r="D201" s="113" t="s">
        <v>607</v>
      </c>
      <c r="E201" s="245" t="s">
        <v>906</v>
      </c>
      <c r="F201" s="113"/>
      <c r="H201" s="209" t="s">
        <v>19</v>
      </c>
      <c r="I201" s="133">
        <f>+I175</f>
        <v>400</v>
      </c>
    </row>
    <row r="202" spans="2:9" ht="23.25">
      <c r="B202" s="225"/>
      <c r="C202" s="226"/>
      <c r="D202" s="113"/>
      <c r="E202" s="227"/>
      <c r="F202" s="113"/>
      <c r="G202" s="113"/>
      <c r="H202" s="209"/>
      <c r="I202" s="228"/>
    </row>
    <row r="203" spans="2:9" ht="23.25">
      <c r="B203" s="225"/>
      <c r="C203" s="226"/>
      <c r="D203" s="113"/>
      <c r="E203" s="227"/>
      <c r="F203" s="113"/>
      <c r="G203" s="113"/>
      <c r="H203" s="209"/>
      <c r="I203" s="228"/>
    </row>
    <row r="204" spans="2:9" ht="23.25">
      <c r="B204" s="225"/>
      <c r="C204" s="226"/>
      <c r="D204" s="113"/>
      <c r="E204" s="227"/>
      <c r="F204" s="113"/>
      <c r="G204" s="113"/>
      <c r="H204" s="209"/>
      <c r="I204" s="228"/>
    </row>
    <row r="205" spans="2:9" ht="23.25">
      <c r="B205" s="225"/>
      <c r="C205" s="226"/>
      <c r="D205" s="113"/>
      <c r="E205" s="227"/>
      <c r="F205" s="113"/>
      <c r="G205" s="113"/>
      <c r="H205" s="209"/>
      <c r="I205" s="228"/>
    </row>
    <row r="206" spans="2:9" ht="23.25">
      <c r="B206" s="243"/>
      <c r="C206" s="244"/>
      <c r="D206" s="44"/>
      <c r="E206" s="244" t="s">
        <v>119</v>
      </c>
      <c r="F206" s="545" t="s">
        <v>807</v>
      </c>
      <c r="G206" s="546"/>
      <c r="H206" s="547"/>
      <c r="I206" s="132">
        <f>SUM(I200:I205)</f>
        <v>400</v>
      </c>
    </row>
    <row r="207" spans="2:9" ht="23.25">
      <c r="B207" s="112"/>
      <c r="C207" s="113"/>
      <c r="D207" s="113"/>
      <c r="E207" s="113"/>
      <c r="F207" s="532" t="s">
        <v>322</v>
      </c>
      <c r="G207" s="532"/>
      <c r="H207" s="532"/>
      <c r="I207" s="114"/>
    </row>
    <row r="208" spans="2:9" ht="23.25">
      <c r="B208" s="112"/>
      <c r="C208" s="29"/>
      <c r="D208" s="113"/>
      <c r="E208" s="113"/>
      <c r="F208" s="113"/>
      <c r="G208" s="113"/>
      <c r="H208" s="113"/>
      <c r="I208" s="114"/>
    </row>
    <row r="209" spans="2:9" ht="23.25">
      <c r="B209" s="39"/>
      <c r="D209" s="447" t="s">
        <v>616</v>
      </c>
      <c r="E209" s="29" t="s">
        <v>613</v>
      </c>
      <c r="F209" s="29"/>
      <c r="G209" s="229" t="s">
        <v>614</v>
      </c>
      <c r="H209" s="29"/>
      <c r="I209" s="38"/>
    </row>
    <row r="210" spans="2:9" ht="23.25">
      <c r="B210" s="39"/>
      <c r="D210" s="113"/>
      <c r="E210" s="113" t="str">
        <f>+D194</f>
        <v>นายวิเชียร  เชื้อประสงค์      </v>
      </c>
      <c r="F210" s="29"/>
      <c r="G210" s="113"/>
      <c r="H210" s="113"/>
      <c r="I210" s="38"/>
    </row>
    <row r="211" spans="2:9" ht="23.25">
      <c r="B211" s="39"/>
      <c r="D211" s="113"/>
      <c r="E211" s="113"/>
      <c r="F211" s="29"/>
      <c r="G211" s="113"/>
      <c r="H211" s="113"/>
      <c r="I211" s="38"/>
    </row>
    <row r="212" spans="2:9" ht="23.25">
      <c r="B212" s="112"/>
      <c r="C212" s="113"/>
      <c r="D212" s="29"/>
      <c r="E212" s="29"/>
      <c r="F212" s="29"/>
      <c r="G212" s="29"/>
      <c r="H212" s="29"/>
      <c r="I212" s="38"/>
    </row>
    <row r="213" spans="2:9" ht="23.25">
      <c r="B213" s="112"/>
      <c r="C213" s="113"/>
      <c r="D213" s="119"/>
      <c r="E213" s="119"/>
      <c r="F213" s="119"/>
      <c r="G213" s="119"/>
      <c r="H213" s="119"/>
      <c r="I213" s="38"/>
    </row>
    <row r="214" spans="2:9" ht="23.25">
      <c r="B214" s="112"/>
      <c r="C214" s="113"/>
      <c r="D214" s="447" t="s">
        <v>616</v>
      </c>
      <c r="E214" s="29" t="s">
        <v>613</v>
      </c>
      <c r="F214" s="29"/>
      <c r="G214" s="229" t="s">
        <v>120</v>
      </c>
      <c r="H214" s="29"/>
      <c r="I214" s="38"/>
    </row>
    <row r="215" spans="2:9" ht="23.25">
      <c r="B215" s="112"/>
      <c r="C215" s="113"/>
      <c r="D215" s="29"/>
      <c r="E215" s="14" t="s">
        <v>8</v>
      </c>
      <c r="F215" s="29"/>
      <c r="G215" s="29"/>
      <c r="H215" s="29"/>
      <c r="I215" s="127"/>
    </row>
    <row r="216" spans="2:9" ht="23.25">
      <c r="B216" s="112"/>
      <c r="C216" s="113"/>
      <c r="D216" s="440" t="s">
        <v>611</v>
      </c>
      <c r="E216" s="14" t="s">
        <v>612</v>
      </c>
      <c r="F216" s="29"/>
      <c r="G216" s="29"/>
      <c r="H216" s="29"/>
      <c r="I216" s="127"/>
    </row>
    <row r="217" spans="2:9" ht="23.25">
      <c r="B217" s="115"/>
      <c r="C217" s="116"/>
      <c r="D217" s="128" t="s">
        <v>1</v>
      </c>
      <c r="E217" s="40">
        <f>+F192</f>
        <v>30</v>
      </c>
      <c r="F217" s="55" t="str">
        <f>+G192</f>
        <v>เดือน สิงหาคาคม  พ.ศ.2560</v>
      </c>
      <c r="G217" s="55"/>
      <c r="H217" s="55"/>
      <c r="I217" s="129"/>
    </row>
    <row r="218" spans="2:9" ht="23.25">
      <c r="B218" s="111"/>
      <c r="C218" s="255"/>
      <c r="D218" s="255"/>
      <c r="E218" s="220"/>
      <c r="F218" s="220"/>
      <c r="G218" s="35"/>
      <c r="H218" s="220"/>
      <c r="I218" s="256"/>
    </row>
    <row r="219" spans="2:9" ht="23.25">
      <c r="B219" s="112"/>
      <c r="C219" s="246"/>
      <c r="D219" s="246"/>
      <c r="E219" s="119"/>
      <c r="F219" s="119"/>
      <c r="G219" s="29"/>
      <c r="H219" s="119"/>
      <c r="I219" s="312"/>
    </row>
    <row r="220" spans="2:9" ht="23.25">
      <c r="B220" s="112"/>
      <c r="C220" s="246"/>
      <c r="D220" s="246"/>
      <c r="E220" s="119"/>
      <c r="F220" s="119"/>
      <c r="G220" s="29"/>
      <c r="H220" s="119"/>
      <c r="I220" s="312"/>
    </row>
    <row r="221" spans="2:9" ht="23.25">
      <c r="B221" s="112"/>
      <c r="C221" s="246"/>
      <c r="D221" s="246"/>
      <c r="E221" s="119"/>
      <c r="F221" s="119"/>
      <c r="G221" s="29"/>
      <c r="H221" s="119"/>
      <c r="I221" s="312"/>
    </row>
    <row r="222" spans="2:9" ht="23.25">
      <c r="B222" s="112"/>
      <c r="C222" s="246"/>
      <c r="D222" s="246"/>
      <c r="E222" s="246" t="s">
        <v>116</v>
      </c>
      <c r="F222" s="246"/>
      <c r="G222" s="246"/>
      <c r="H222" s="246"/>
      <c r="I222" s="247"/>
    </row>
    <row r="223" spans="2:9" ht="23.25">
      <c r="B223" s="112"/>
      <c r="C223" s="113"/>
      <c r="D223" s="113"/>
      <c r="E223" s="52" t="s">
        <v>1</v>
      </c>
      <c r="F223" s="445">
        <f>+E217</f>
        <v>30</v>
      </c>
      <c r="G223" s="52" t="str">
        <f>+F217</f>
        <v>เดือน สิงหาคาคม  พ.ศ.2560</v>
      </c>
      <c r="H223" s="52"/>
      <c r="I223" s="38"/>
    </row>
    <row r="224" spans="2:9" ht="23.25">
      <c r="B224" s="112"/>
      <c r="C224" s="113"/>
      <c r="D224" s="113"/>
      <c r="E224" s="113"/>
      <c r="F224" s="113"/>
      <c r="G224" s="113"/>
      <c r="H224" s="113"/>
      <c r="I224" s="114"/>
    </row>
    <row r="225" spans="2:9" ht="23.25">
      <c r="B225" s="112"/>
      <c r="C225" s="113" t="s">
        <v>314</v>
      </c>
      <c r="D225" s="113" t="str">
        <f>+'7.ใบสำคัญรับเงินกก.'!C31</f>
        <v>นางสาวจี๊ด  พรหมเมตตา</v>
      </c>
      <c r="E225" s="113"/>
      <c r="F225" s="113"/>
      <c r="G225" s="113" t="s">
        <v>610</v>
      </c>
      <c r="H225" s="113"/>
      <c r="I225" s="38"/>
    </row>
    <row r="226" spans="2:9" ht="23.25">
      <c r="B226" s="112" t="s">
        <v>316</v>
      </c>
      <c r="C226" s="113" t="s">
        <v>326</v>
      </c>
      <c r="D226" s="29"/>
      <c r="E226" s="113"/>
      <c r="F226" s="113"/>
      <c r="G226" s="29"/>
      <c r="H226" s="113"/>
      <c r="I226" s="38"/>
    </row>
    <row r="227" spans="2:9" ht="23.25">
      <c r="B227" s="112" t="s">
        <v>615</v>
      </c>
      <c r="C227" s="113"/>
      <c r="D227" s="29"/>
      <c r="E227" s="113"/>
      <c r="F227" s="29"/>
      <c r="G227" s="113"/>
      <c r="H227" s="113"/>
      <c r="I227" s="38"/>
    </row>
    <row r="228" spans="2:9" ht="23.25">
      <c r="B228" s="39" t="s">
        <v>153</v>
      </c>
      <c r="C228" s="113" t="s">
        <v>154</v>
      </c>
      <c r="E228" s="113" t="s">
        <v>117</v>
      </c>
      <c r="F228" s="113"/>
      <c r="G228" s="113"/>
      <c r="H228" s="113"/>
      <c r="I228" s="114"/>
    </row>
    <row r="229" spans="2:9" ht="23.25">
      <c r="B229" s="524" t="s">
        <v>118</v>
      </c>
      <c r="C229" s="525"/>
      <c r="D229" s="525"/>
      <c r="E229" s="525"/>
      <c r="F229" s="525"/>
      <c r="G229" s="525"/>
      <c r="H229" s="526"/>
      <c r="I229" s="248" t="s">
        <v>609</v>
      </c>
    </row>
    <row r="230" spans="2:9" ht="23.25">
      <c r="B230" s="111"/>
      <c r="C230" s="130" t="s">
        <v>608</v>
      </c>
      <c r="D230" s="130"/>
      <c r="E230" s="130"/>
      <c r="F230" s="130"/>
      <c r="G230" s="130"/>
      <c r="H230" s="131"/>
      <c r="I230" s="114"/>
    </row>
    <row r="231" spans="2:9" ht="23.25">
      <c r="B231" s="120"/>
      <c r="C231" s="113" t="s">
        <v>627</v>
      </c>
      <c r="D231" s="113"/>
      <c r="E231" s="113"/>
      <c r="F231" s="113"/>
      <c r="I231" s="133"/>
    </row>
    <row r="232" spans="2:9" ht="23.25">
      <c r="B232" s="225" t="s">
        <v>605</v>
      </c>
      <c r="C232" s="226" t="s">
        <v>905</v>
      </c>
      <c r="D232" s="113" t="s">
        <v>607</v>
      </c>
      <c r="E232" s="245" t="s">
        <v>906</v>
      </c>
      <c r="F232" s="113"/>
      <c r="H232" s="209" t="s">
        <v>19</v>
      </c>
      <c r="I232" s="133">
        <f>+I206</f>
        <v>400</v>
      </c>
    </row>
    <row r="233" spans="2:9" ht="23.25">
      <c r="B233" s="225"/>
      <c r="C233" s="226"/>
      <c r="D233" s="113"/>
      <c r="E233" s="227"/>
      <c r="F233" s="113"/>
      <c r="G233" s="113"/>
      <c r="H233" s="209"/>
      <c r="I233" s="228"/>
    </row>
    <row r="234" spans="2:9" ht="23.25">
      <c r="B234" s="225"/>
      <c r="C234" s="226"/>
      <c r="D234" s="113"/>
      <c r="E234" s="227"/>
      <c r="F234" s="113"/>
      <c r="G234" s="113"/>
      <c r="H234" s="209"/>
      <c r="I234" s="228"/>
    </row>
    <row r="235" spans="2:9" ht="23.25">
      <c r="B235" s="225"/>
      <c r="C235" s="226"/>
      <c r="D235" s="113"/>
      <c r="E235" s="227"/>
      <c r="F235" s="113"/>
      <c r="G235" s="113"/>
      <c r="H235" s="209"/>
      <c r="I235" s="228"/>
    </row>
    <row r="236" spans="2:9" ht="23.25">
      <c r="B236" s="225"/>
      <c r="C236" s="226"/>
      <c r="D236" s="113"/>
      <c r="E236" s="227"/>
      <c r="F236" s="113"/>
      <c r="G236" s="113"/>
      <c r="H236" s="209"/>
      <c r="I236" s="228"/>
    </row>
    <row r="237" spans="2:9" ht="23.25">
      <c r="B237" s="243"/>
      <c r="C237" s="244"/>
      <c r="D237" s="44"/>
      <c r="E237" s="244" t="s">
        <v>119</v>
      </c>
      <c r="F237" s="545" t="s">
        <v>807</v>
      </c>
      <c r="G237" s="546"/>
      <c r="H237" s="547"/>
      <c r="I237" s="132">
        <f>SUM(I231:I236)</f>
        <v>400</v>
      </c>
    </row>
    <row r="238" spans="2:9" ht="23.25">
      <c r="B238" s="112"/>
      <c r="C238" s="113"/>
      <c r="D238" s="113"/>
      <c r="E238" s="113"/>
      <c r="F238" s="532" t="s">
        <v>322</v>
      </c>
      <c r="G238" s="532"/>
      <c r="H238" s="532"/>
      <c r="I238" s="114"/>
    </row>
    <row r="239" spans="2:9" ht="23.25">
      <c r="B239" s="112"/>
      <c r="C239" s="29"/>
      <c r="D239" s="113"/>
      <c r="E239" s="113"/>
      <c r="F239" s="113"/>
      <c r="G239" s="113"/>
      <c r="H239" s="113"/>
      <c r="I239" s="114"/>
    </row>
    <row r="240" spans="2:9" ht="23.25">
      <c r="B240" s="39"/>
      <c r="D240" s="447" t="s">
        <v>616</v>
      </c>
      <c r="E240" s="29" t="s">
        <v>613</v>
      </c>
      <c r="F240" s="29"/>
      <c r="G240" s="229" t="s">
        <v>614</v>
      </c>
      <c r="H240" s="29"/>
      <c r="I240" s="38"/>
    </row>
    <row r="241" spans="2:9" ht="23.25">
      <c r="B241" s="39"/>
      <c r="D241" s="113"/>
      <c r="E241" s="113" t="str">
        <f>+D225</f>
        <v>นางสาวจี๊ด  พรหมเมตตา</v>
      </c>
      <c r="F241" s="29"/>
      <c r="G241" s="113"/>
      <c r="H241" s="113"/>
      <c r="I241" s="38"/>
    </row>
    <row r="242" spans="2:9" ht="23.25">
      <c r="B242" s="112"/>
      <c r="C242" s="113"/>
      <c r="D242" s="29"/>
      <c r="E242" s="29"/>
      <c r="F242" s="29"/>
      <c r="G242" s="29"/>
      <c r="H242" s="29"/>
      <c r="I242" s="38"/>
    </row>
    <row r="243" spans="2:9" ht="23.25">
      <c r="B243" s="112"/>
      <c r="C243" s="113"/>
      <c r="D243" s="29"/>
      <c r="E243" s="29"/>
      <c r="F243" s="29"/>
      <c r="G243" s="29"/>
      <c r="H243" s="29"/>
      <c r="I243" s="38"/>
    </row>
    <row r="244" spans="2:9" ht="23.25">
      <c r="B244" s="112"/>
      <c r="C244" s="113"/>
      <c r="D244" s="119"/>
      <c r="E244" s="119"/>
      <c r="F244" s="119"/>
      <c r="G244" s="119"/>
      <c r="H244" s="119"/>
      <c r="I244" s="38"/>
    </row>
    <row r="245" spans="2:9" ht="23.25">
      <c r="B245" s="112"/>
      <c r="C245" s="113"/>
      <c r="D245" s="447" t="s">
        <v>616</v>
      </c>
      <c r="E245" s="29" t="s">
        <v>613</v>
      </c>
      <c r="F245" s="29"/>
      <c r="G245" s="229" t="s">
        <v>120</v>
      </c>
      <c r="H245" s="29"/>
      <c r="I245" s="38"/>
    </row>
    <row r="246" spans="2:9" ht="23.25">
      <c r="B246" s="112"/>
      <c r="C246" s="113"/>
      <c r="D246" s="29"/>
      <c r="E246" s="14" t="s">
        <v>8</v>
      </c>
      <c r="F246" s="29"/>
      <c r="G246" s="29"/>
      <c r="H246" s="29"/>
      <c r="I246" s="127"/>
    </row>
    <row r="247" spans="2:9" ht="23.25">
      <c r="B247" s="112"/>
      <c r="C247" s="113"/>
      <c r="D247" s="440" t="s">
        <v>611</v>
      </c>
      <c r="E247" s="14" t="s">
        <v>612</v>
      </c>
      <c r="F247" s="29"/>
      <c r="G247" s="29"/>
      <c r="H247" s="29"/>
      <c r="I247" s="127"/>
    </row>
    <row r="248" spans="2:9" ht="23.25">
      <c r="B248" s="115"/>
      <c r="C248" s="116"/>
      <c r="D248" s="128" t="s">
        <v>1</v>
      </c>
      <c r="E248" s="40">
        <f>+F223</f>
        <v>30</v>
      </c>
      <c r="F248" s="55" t="str">
        <f>+G223</f>
        <v>เดือน สิงหาคาคม  พ.ศ.2560</v>
      </c>
      <c r="G248" s="55"/>
      <c r="H248" s="55"/>
      <c r="I248" s="129"/>
    </row>
    <row r="249" spans="2:9" ht="23.25">
      <c r="B249" s="111"/>
      <c r="C249" s="255"/>
      <c r="D249" s="255"/>
      <c r="E249" s="220"/>
      <c r="F249" s="220"/>
      <c r="G249" s="35"/>
      <c r="H249" s="220"/>
      <c r="I249" s="256"/>
    </row>
    <row r="250" spans="2:9" ht="23.25">
      <c r="B250" s="112"/>
      <c r="C250" s="246"/>
      <c r="D250" s="246"/>
      <c r="E250" s="119"/>
      <c r="F250" s="119"/>
      <c r="G250" s="29"/>
      <c r="H250" s="119"/>
      <c r="I250" s="312"/>
    </row>
    <row r="251" spans="2:9" ht="23.25">
      <c r="B251" s="112"/>
      <c r="C251" s="246"/>
      <c r="D251" s="246"/>
      <c r="E251" s="119"/>
      <c r="F251" s="119"/>
      <c r="G251" s="29"/>
      <c r="H251" s="119"/>
      <c r="I251" s="312"/>
    </row>
    <row r="252" spans="2:9" ht="23.25">
      <c r="B252" s="112"/>
      <c r="C252" s="246"/>
      <c r="D252" s="246"/>
      <c r="E252" s="119"/>
      <c r="F252" s="119"/>
      <c r="G252" s="29"/>
      <c r="H252" s="119"/>
      <c r="I252" s="312"/>
    </row>
    <row r="253" spans="2:9" ht="23.25">
      <c r="B253" s="112"/>
      <c r="C253" s="246"/>
      <c r="D253" s="246"/>
      <c r="E253" s="246" t="s">
        <v>116</v>
      </c>
      <c r="F253" s="246"/>
      <c r="G253" s="246"/>
      <c r="H253" s="246"/>
      <c r="I253" s="247"/>
    </row>
    <row r="254" spans="2:9" ht="23.25">
      <c r="B254" s="112"/>
      <c r="C254" s="113"/>
      <c r="D254" s="113"/>
      <c r="E254" s="52" t="s">
        <v>1</v>
      </c>
      <c r="F254" s="445">
        <f>+E248</f>
        <v>30</v>
      </c>
      <c r="G254" s="52" t="str">
        <f>+F248</f>
        <v>เดือน สิงหาคาคม  พ.ศ.2560</v>
      </c>
      <c r="H254" s="52"/>
      <c r="I254" s="38"/>
    </row>
    <row r="255" spans="2:9" ht="23.25">
      <c r="B255" s="112"/>
      <c r="C255" s="113"/>
      <c r="D255" s="113"/>
      <c r="E255" s="113"/>
      <c r="F255" s="113"/>
      <c r="G255" s="113"/>
      <c r="H255" s="113"/>
      <c r="I255" s="114"/>
    </row>
    <row r="256" spans="2:9" ht="23.25">
      <c r="B256" s="112"/>
      <c r="C256" s="113" t="s">
        <v>314</v>
      </c>
      <c r="D256" s="113" t="str">
        <f>+'7.ใบสำคัญรับเงินกก.'!C32</f>
        <v>นายบรรทม  เหมือนพันธ์</v>
      </c>
      <c r="E256" s="113"/>
      <c r="F256" s="113"/>
      <c r="G256" s="113" t="s">
        <v>610</v>
      </c>
      <c r="H256" s="113"/>
      <c r="I256" s="38"/>
    </row>
    <row r="257" spans="2:9" ht="23.25">
      <c r="B257" s="112" t="s">
        <v>316</v>
      </c>
      <c r="C257" s="113" t="s">
        <v>326</v>
      </c>
      <c r="D257" s="29"/>
      <c r="E257" s="113"/>
      <c r="F257" s="113"/>
      <c r="G257" s="29"/>
      <c r="H257" s="113"/>
      <c r="I257" s="38"/>
    </row>
    <row r="258" spans="2:9" ht="23.25">
      <c r="B258" s="112" t="s">
        <v>615</v>
      </c>
      <c r="C258" s="113"/>
      <c r="D258" s="29"/>
      <c r="E258" s="113"/>
      <c r="F258" s="29"/>
      <c r="G258" s="113"/>
      <c r="H258" s="113"/>
      <c r="I258" s="38"/>
    </row>
    <row r="259" spans="2:9" ht="23.25">
      <c r="B259" s="39" t="s">
        <v>153</v>
      </c>
      <c r="C259" s="113" t="s">
        <v>154</v>
      </c>
      <c r="E259" s="113" t="s">
        <v>117</v>
      </c>
      <c r="F259" s="113"/>
      <c r="G259" s="113"/>
      <c r="H259" s="113"/>
      <c r="I259" s="114"/>
    </row>
    <row r="260" spans="2:9" ht="23.25">
      <c r="B260" s="524" t="s">
        <v>118</v>
      </c>
      <c r="C260" s="525"/>
      <c r="D260" s="525"/>
      <c r="E260" s="525"/>
      <c r="F260" s="525"/>
      <c r="G260" s="525"/>
      <c r="H260" s="526"/>
      <c r="I260" s="248" t="s">
        <v>609</v>
      </c>
    </row>
    <row r="261" spans="2:9" ht="23.25">
      <c r="B261" s="111"/>
      <c r="C261" s="130" t="s">
        <v>608</v>
      </c>
      <c r="D261" s="130"/>
      <c r="E261" s="130"/>
      <c r="F261" s="130"/>
      <c r="G261" s="130"/>
      <c r="H261" s="131"/>
      <c r="I261" s="114"/>
    </row>
    <row r="262" spans="2:9" ht="23.25">
      <c r="B262" s="120"/>
      <c r="C262" s="113" t="s">
        <v>627</v>
      </c>
      <c r="D262" s="113"/>
      <c r="E262" s="113"/>
      <c r="F262" s="113"/>
      <c r="I262" s="133"/>
    </row>
    <row r="263" spans="2:9" ht="23.25">
      <c r="B263" s="225" t="s">
        <v>605</v>
      </c>
      <c r="C263" s="226" t="s">
        <v>905</v>
      </c>
      <c r="D263" s="113" t="s">
        <v>607</v>
      </c>
      <c r="E263" s="245" t="s">
        <v>906</v>
      </c>
      <c r="F263" s="113"/>
      <c r="H263" s="209" t="s">
        <v>19</v>
      </c>
      <c r="I263" s="133">
        <f>+I237</f>
        <v>400</v>
      </c>
    </row>
    <row r="264" spans="2:9" ht="23.25">
      <c r="B264" s="225"/>
      <c r="C264" s="226"/>
      <c r="D264" s="113"/>
      <c r="E264" s="227"/>
      <c r="F264" s="113"/>
      <c r="G264" s="113"/>
      <c r="H264" s="209"/>
      <c r="I264" s="228"/>
    </row>
    <row r="265" spans="2:9" ht="23.25">
      <c r="B265" s="225"/>
      <c r="C265" s="226"/>
      <c r="D265" s="113"/>
      <c r="E265" s="227"/>
      <c r="F265" s="113"/>
      <c r="G265" s="113"/>
      <c r="H265" s="209"/>
      <c r="I265" s="228"/>
    </row>
    <row r="266" spans="2:9" ht="23.25">
      <c r="B266" s="225"/>
      <c r="C266" s="226"/>
      <c r="D266" s="113"/>
      <c r="E266" s="227"/>
      <c r="F266" s="113"/>
      <c r="G266" s="113"/>
      <c r="H266" s="209"/>
      <c r="I266" s="228"/>
    </row>
    <row r="267" spans="2:9" ht="23.25">
      <c r="B267" s="225"/>
      <c r="C267" s="226"/>
      <c r="D267" s="113"/>
      <c r="E267" s="227"/>
      <c r="F267" s="113"/>
      <c r="G267" s="113"/>
      <c r="H267" s="209"/>
      <c r="I267" s="228"/>
    </row>
    <row r="268" spans="2:9" ht="23.25">
      <c r="B268" s="243"/>
      <c r="C268" s="244"/>
      <c r="D268" s="44"/>
      <c r="E268" s="244" t="s">
        <v>119</v>
      </c>
      <c r="F268" s="545" t="s">
        <v>807</v>
      </c>
      <c r="G268" s="546"/>
      <c r="H268" s="547"/>
      <c r="I268" s="132">
        <f>SUM(I262:I267)</f>
        <v>400</v>
      </c>
    </row>
    <row r="269" spans="2:9" ht="23.25">
      <c r="B269" s="112"/>
      <c r="C269" s="113"/>
      <c r="D269" s="113"/>
      <c r="E269" s="113"/>
      <c r="F269" s="532" t="s">
        <v>322</v>
      </c>
      <c r="G269" s="532"/>
      <c r="H269" s="532"/>
      <c r="I269" s="114"/>
    </row>
    <row r="270" spans="2:9" ht="23.25">
      <c r="B270" s="112"/>
      <c r="C270" s="29"/>
      <c r="D270" s="113"/>
      <c r="E270" s="113"/>
      <c r="F270" s="113"/>
      <c r="G270" s="113"/>
      <c r="H270" s="113"/>
      <c r="I270" s="114"/>
    </row>
    <row r="271" spans="2:9" ht="23.25">
      <c r="B271" s="39"/>
      <c r="D271" s="447" t="s">
        <v>616</v>
      </c>
      <c r="E271" s="29" t="s">
        <v>613</v>
      </c>
      <c r="F271" s="29"/>
      <c r="G271" s="229" t="s">
        <v>614</v>
      </c>
      <c r="H271" s="29"/>
      <c r="I271" s="38"/>
    </row>
    <row r="272" spans="2:9" ht="23.25">
      <c r="B272" s="39"/>
      <c r="D272" s="113"/>
      <c r="E272" s="113" t="str">
        <f>+D256</f>
        <v>นายบรรทม  เหมือนพันธ์</v>
      </c>
      <c r="F272" s="29"/>
      <c r="G272" s="113"/>
      <c r="H272" s="113"/>
      <c r="I272" s="38"/>
    </row>
    <row r="273" spans="2:9" ht="23.25">
      <c r="B273" s="39"/>
      <c r="D273" s="113"/>
      <c r="E273" s="113"/>
      <c r="F273" s="29"/>
      <c r="G273" s="113"/>
      <c r="H273" s="113"/>
      <c r="I273" s="38"/>
    </row>
    <row r="274" spans="2:9" ht="23.25">
      <c r="B274" s="112"/>
      <c r="C274" s="113"/>
      <c r="D274" s="29"/>
      <c r="E274" s="29"/>
      <c r="F274" s="29"/>
      <c r="G274" s="29"/>
      <c r="H274" s="29"/>
      <c r="I274" s="38"/>
    </row>
    <row r="275" spans="2:9" ht="23.25">
      <c r="B275" s="112"/>
      <c r="C275" s="113"/>
      <c r="D275" s="119"/>
      <c r="E275" s="119"/>
      <c r="F275" s="119"/>
      <c r="G275" s="119"/>
      <c r="H275" s="119"/>
      <c r="I275" s="38"/>
    </row>
    <row r="276" spans="2:9" ht="23.25">
      <c r="B276" s="112"/>
      <c r="C276" s="113"/>
      <c r="D276" s="447" t="s">
        <v>616</v>
      </c>
      <c r="E276" s="29" t="s">
        <v>613</v>
      </c>
      <c r="F276" s="29"/>
      <c r="G276" s="229" t="s">
        <v>120</v>
      </c>
      <c r="H276" s="29"/>
      <c r="I276" s="38"/>
    </row>
    <row r="277" spans="2:9" ht="23.25">
      <c r="B277" s="112"/>
      <c r="C277" s="113"/>
      <c r="D277" s="29"/>
      <c r="E277" s="14" t="s">
        <v>8</v>
      </c>
      <c r="F277" s="29"/>
      <c r="G277" s="29"/>
      <c r="H277" s="29"/>
      <c r="I277" s="127"/>
    </row>
    <row r="278" spans="2:9" ht="23.25">
      <c r="B278" s="112"/>
      <c r="C278" s="113"/>
      <c r="D278" s="440" t="s">
        <v>611</v>
      </c>
      <c r="E278" s="14" t="s">
        <v>612</v>
      </c>
      <c r="F278" s="29"/>
      <c r="G278" s="29"/>
      <c r="H278" s="29"/>
      <c r="I278" s="127"/>
    </row>
    <row r="279" spans="2:9" ht="23.25">
      <c r="B279" s="115"/>
      <c r="C279" s="116"/>
      <c r="D279" s="128" t="s">
        <v>1</v>
      </c>
      <c r="E279" s="40">
        <f>+F254</f>
        <v>30</v>
      </c>
      <c r="F279" s="55" t="str">
        <f>+G254</f>
        <v>เดือน สิงหาคาคม  พ.ศ.2560</v>
      </c>
      <c r="G279" s="55"/>
      <c r="H279" s="55"/>
      <c r="I279" s="129"/>
    </row>
    <row r="280" spans="2:9" ht="23.25">
      <c r="B280" s="111"/>
      <c r="C280" s="255"/>
      <c r="D280" s="255"/>
      <c r="E280" s="220"/>
      <c r="F280" s="220"/>
      <c r="G280" s="35"/>
      <c r="H280" s="220"/>
      <c r="I280" s="256"/>
    </row>
    <row r="281" spans="2:9" ht="23.25">
      <c r="B281" s="112"/>
      <c r="C281" s="246"/>
      <c r="D281" s="246"/>
      <c r="E281" s="119"/>
      <c r="F281" s="119"/>
      <c r="G281" s="29"/>
      <c r="H281" s="119"/>
      <c r="I281" s="312"/>
    </row>
    <row r="282" spans="2:9" ht="23.25">
      <c r="B282" s="112"/>
      <c r="C282" s="246"/>
      <c r="D282" s="246"/>
      <c r="E282" s="119"/>
      <c r="F282" s="119"/>
      <c r="G282" s="29"/>
      <c r="H282" s="119"/>
      <c r="I282" s="312"/>
    </row>
    <row r="283" spans="2:9" ht="23.25">
      <c r="B283" s="112"/>
      <c r="C283" s="246"/>
      <c r="D283" s="246"/>
      <c r="E283" s="119"/>
      <c r="F283" s="119"/>
      <c r="G283" s="29"/>
      <c r="H283" s="119"/>
      <c r="I283" s="312"/>
    </row>
    <row r="284" spans="2:9" ht="23.25">
      <c r="B284" s="112"/>
      <c r="C284" s="246"/>
      <c r="D284" s="246"/>
      <c r="E284" s="246" t="s">
        <v>116</v>
      </c>
      <c r="F284" s="246"/>
      <c r="G284" s="246"/>
      <c r="H284" s="246"/>
      <c r="I284" s="247"/>
    </row>
    <row r="285" spans="2:9" ht="23.25">
      <c r="B285" s="112"/>
      <c r="C285" s="113"/>
      <c r="D285" s="113"/>
      <c r="E285" s="52" t="s">
        <v>1</v>
      </c>
      <c r="F285" s="445">
        <f>+E279</f>
        <v>30</v>
      </c>
      <c r="G285" s="52" t="str">
        <f>+F279</f>
        <v>เดือน สิงหาคาคม  พ.ศ.2560</v>
      </c>
      <c r="H285" s="52"/>
      <c r="I285" s="38"/>
    </row>
    <row r="286" spans="2:9" ht="23.25">
      <c r="B286" s="112"/>
      <c r="C286" s="113"/>
      <c r="D286" s="113"/>
      <c r="E286" s="113"/>
      <c r="F286" s="113"/>
      <c r="G286" s="113"/>
      <c r="H286" s="113"/>
      <c r="I286" s="114"/>
    </row>
    <row r="287" spans="2:9" ht="23.25">
      <c r="B287" s="112"/>
      <c r="C287" s="113" t="s">
        <v>314</v>
      </c>
      <c r="D287" s="113" t="str">
        <f>+'7.ใบสำคัญรับเงินกก.'!C33</f>
        <v>นายคาวี  กาวิระ</v>
      </c>
      <c r="E287" s="113"/>
      <c r="F287" s="113"/>
      <c r="G287" s="113" t="s">
        <v>610</v>
      </c>
      <c r="H287" s="113"/>
      <c r="I287" s="38"/>
    </row>
    <row r="288" spans="2:9" ht="23.25">
      <c r="B288" s="112" t="s">
        <v>316</v>
      </c>
      <c r="C288" s="113" t="s">
        <v>326</v>
      </c>
      <c r="D288" s="29"/>
      <c r="E288" s="113"/>
      <c r="F288" s="113"/>
      <c r="G288" s="29"/>
      <c r="H288" s="113"/>
      <c r="I288" s="38"/>
    </row>
    <row r="289" spans="2:9" ht="23.25">
      <c r="B289" s="112" t="s">
        <v>615</v>
      </c>
      <c r="C289" s="113"/>
      <c r="D289" s="29"/>
      <c r="E289" s="113"/>
      <c r="F289" s="29"/>
      <c r="G289" s="113"/>
      <c r="H289" s="113"/>
      <c r="I289" s="38"/>
    </row>
    <row r="290" spans="2:9" ht="23.25">
      <c r="B290" s="39" t="s">
        <v>153</v>
      </c>
      <c r="C290" s="113" t="s">
        <v>154</v>
      </c>
      <c r="E290" s="113" t="s">
        <v>117</v>
      </c>
      <c r="F290" s="113"/>
      <c r="G290" s="113"/>
      <c r="H290" s="113"/>
      <c r="I290" s="114"/>
    </row>
    <row r="291" spans="2:9" ht="23.25">
      <c r="B291" s="524" t="s">
        <v>118</v>
      </c>
      <c r="C291" s="525"/>
      <c r="D291" s="525"/>
      <c r="E291" s="525"/>
      <c r="F291" s="525"/>
      <c r="G291" s="525"/>
      <c r="H291" s="526"/>
      <c r="I291" s="248" t="s">
        <v>609</v>
      </c>
    </row>
    <row r="292" spans="2:9" ht="23.25">
      <c r="B292" s="111"/>
      <c r="C292" s="130" t="s">
        <v>608</v>
      </c>
      <c r="D292" s="130"/>
      <c r="E292" s="130"/>
      <c r="F292" s="130"/>
      <c r="G292" s="130"/>
      <c r="H292" s="131"/>
      <c r="I292" s="114"/>
    </row>
    <row r="293" spans="2:9" ht="23.25">
      <c r="B293" s="120"/>
      <c r="C293" s="113" t="s">
        <v>627</v>
      </c>
      <c r="D293" s="113"/>
      <c r="E293" s="113"/>
      <c r="F293" s="113"/>
      <c r="I293" s="133"/>
    </row>
    <row r="294" spans="2:9" ht="23.25">
      <c r="B294" s="225" t="s">
        <v>605</v>
      </c>
      <c r="C294" s="226" t="s">
        <v>905</v>
      </c>
      <c r="D294" s="113" t="s">
        <v>607</v>
      </c>
      <c r="E294" s="245" t="s">
        <v>906</v>
      </c>
      <c r="F294" s="113"/>
      <c r="H294" s="209" t="s">
        <v>19</v>
      </c>
      <c r="I294" s="133">
        <f>+I268</f>
        <v>400</v>
      </c>
    </row>
    <row r="295" spans="2:9" ht="23.25">
      <c r="B295" s="225"/>
      <c r="C295" s="226"/>
      <c r="D295" s="113"/>
      <c r="E295" s="227"/>
      <c r="F295" s="113"/>
      <c r="G295" s="113"/>
      <c r="H295" s="209"/>
      <c r="I295" s="228"/>
    </row>
    <row r="296" spans="2:9" ht="23.25">
      <c r="B296" s="225"/>
      <c r="C296" s="226"/>
      <c r="D296" s="113"/>
      <c r="E296" s="227"/>
      <c r="F296" s="113"/>
      <c r="G296" s="113"/>
      <c r="H296" s="209"/>
      <c r="I296" s="228"/>
    </row>
    <row r="297" spans="2:9" ht="23.25">
      <c r="B297" s="225"/>
      <c r="C297" s="226"/>
      <c r="D297" s="113"/>
      <c r="E297" s="227"/>
      <c r="F297" s="113"/>
      <c r="G297" s="113"/>
      <c r="H297" s="209"/>
      <c r="I297" s="228"/>
    </row>
    <row r="298" spans="2:9" ht="23.25">
      <c r="B298" s="225"/>
      <c r="C298" s="226"/>
      <c r="D298" s="113"/>
      <c r="E298" s="227"/>
      <c r="F298" s="113"/>
      <c r="G298" s="113"/>
      <c r="H298" s="209"/>
      <c r="I298" s="228"/>
    </row>
    <row r="299" spans="2:9" ht="23.25">
      <c r="B299" s="243"/>
      <c r="C299" s="244"/>
      <c r="D299" s="44"/>
      <c r="E299" s="244" t="s">
        <v>119</v>
      </c>
      <c r="F299" s="545" t="s">
        <v>807</v>
      </c>
      <c r="G299" s="546"/>
      <c r="H299" s="547"/>
      <c r="I299" s="132">
        <f>SUM(I293:I298)</f>
        <v>400</v>
      </c>
    </row>
    <row r="300" spans="2:9" ht="23.25">
      <c r="B300" s="112"/>
      <c r="C300" s="113"/>
      <c r="D300" s="113"/>
      <c r="E300" s="113"/>
      <c r="F300" s="532" t="s">
        <v>322</v>
      </c>
      <c r="G300" s="532"/>
      <c r="H300" s="532"/>
      <c r="I300" s="114"/>
    </row>
    <row r="301" spans="2:9" ht="23.25">
      <c r="B301" s="112"/>
      <c r="C301" s="29"/>
      <c r="D301" s="113"/>
      <c r="E301" s="113"/>
      <c r="F301" s="113"/>
      <c r="G301" s="113"/>
      <c r="H301" s="113"/>
      <c r="I301" s="114"/>
    </row>
    <row r="302" spans="2:9" ht="23.25">
      <c r="B302" s="39"/>
      <c r="D302" s="447" t="s">
        <v>616</v>
      </c>
      <c r="E302" s="29" t="s">
        <v>613</v>
      </c>
      <c r="F302" s="29"/>
      <c r="G302" s="229" t="s">
        <v>614</v>
      </c>
      <c r="H302" s="29"/>
      <c r="I302" s="38"/>
    </row>
    <row r="303" spans="2:9" ht="23.25">
      <c r="B303" s="39"/>
      <c r="D303" s="113"/>
      <c r="E303" s="113" t="str">
        <f>+D287</f>
        <v>นายคาวี  กาวิระ</v>
      </c>
      <c r="F303" s="29"/>
      <c r="G303" s="113"/>
      <c r="H303" s="113"/>
      <c r="I303" s="38"/>
    </row>
    <row r="304" spans="2:9" ht="23.25">
      <c r="B304" s="112"/>
      <c r="C304" s="113"/>
      <c r="D304" s="29"/>
      <c r="E304" s="29"/>
      <c r="F304" s="29"/>
      <c r="G304" s="29"/>
      <c r="H304" s="29"/>
      <c r="I304" s="38"/>
    </row>
    <row r="305" spans="2:9" ht="23.25">
      <c r="B305" s="112"/>
      <c r="C305" s="113"/>
      <c r="D305" s="29"/>
      <c r="E305" s="29"/>
      <c r="F305" s="29"/>
      <c r="G305" s="29"/>
      <c r="H305" s="29"/>
      <c r="I305" s="38"/>
    </row>
    <row r="306" spans="2:9" ht="23.25">
      <c r="B306" s="112"/>
      <c r="C306" s="113"/>
      <c r="D306" s="119"/>
      <c r="E306" s="119"/>
      <c r="F306" s="119"/>
      <c r="G306" s="119"/>
      <c r="H306" s="119"/>
      <c r="I306" s="38"/>
    </row>
    <row r="307" spans="2:9" ht="23.25">
      <c r="B307" s="112"/>
      <c r="C307" s="113"/>
      <c r="D307" s="447" t="s">
        <v>616</v>
      </c>
      <c r="E307" s="29" t="s">
        <v>613</v>
      </c>
      <c r="F307" s="29"/>
      <c r="G307" s="229" t="s">
        <v>120</v>
      </c>
      <c r="H307" s="29"/>
      <c r="I307" s="38"/>
    </row>
    <row r="308" spans="2:9" ht="23.25">
      <c r="B308" s="112"/>
      <c r="C308" s="113"/>
      <c r="D308" s="29"/>
      <c r="E308" s="14" t="s">
        <v>8</v>
      </c>
      <c r="F308" s="29"/>
      <c r="G308" s="29"/>
      <c r="H308" s="29"/>
      <c r="I308" s="127"/>
    </row>
    <row r="309" spans="2:9" ht="23.25">
      <c r="B309" s="112"/>
      <c r="C309" s="113"/>
      <c r="D309" s="440" t="s">
        <v>611</v>
      </c>
      <c r="E309" s="14" t="s">
        <v>612</v>
      </c>
      <c r="F309" s="29"/>
      <c r="G309" s="29"/>
      <c r="H309" s="29"/>
      <c r="I309" s="127"/>
    </row>
    <row r="310" spans="2:9" ht="23.25">
      <c r="B310" s="115"/>
      <c r="C310" s="116"/>
      <c r="D310" s="128" t="s">
        <v>1</v>
      </c>
      <c r="E310" s="40">
        <f>+F285</f>
        <v>30</v>
      </c>
      <c r="F310" s="55" t="str">
        <f>+G285</f>
        <v>เดือน สิงหาคาคม  พ.ศ.2560</v>
      </c>
      <c r="G310" s="55"/>
      <c r="H310" s="55"/>
      <c r="I310" s="129"/>
    </row>
    <row r="311" spans="2:9" ht="23.25">
      <c r="B311" s="111"/>
      <c r="C311" s="255"/>
      <c r="D311" s="255"/>
      <c r="E311" s="220"/>
      <c r="F311" s="220"/>
      <c r="G311" s="35"/>
      <c r="H311" s="220"/>
      <c r="I311" s="256"/>
    </row>
    <row r="312" spans="2:9" ht="23.25">
      <c r="B312" s="112"/>
      <c r="C312" s="246"/>
      <c r="D312" s="246"/>
      <c r="E312" s="119"/>
      <c r="F312" s="119"/>
      <c r="G312" s="29"/>
      <c r="H312" s="119"/>
      <c r="I312" s="312"/>
    </row>
    <row r="313" spans="2:9" ht="23.25">
      <c r="B313" s="112"/>
      <c r="C313" s="246"/>
      <c r="D313" s="246"/>
      <c r="E313" s="119"/>
      <c r="F313" s="119"/>
      <c r="G313" s="29"/>
      <c r="H313" s="119"/>
      <c r="I313" s="312"/>
    </row>
    <row r="314" spans="2:9" ht="23.25">
      <c r="B314" s="112"/>
      <c r="C314" s="246"/>
      <c r="D314" s="246"/>
      <c r="E314" s="119"/>
      <c r="F314" s="119"/>
      <c r="G314" s="29"/>
      <c r="H314" s="119"/>
      <c r="I314" s="312"/>
    </row>
    <row r="315" spans="2:9" ht="23.25">
      <c r="B315" s="112"/>
      <c r="C315" s="246"/>
      <c r="D315" s="246"/>
      <c r="E315" s="246" t="s">
        <v>116</v>
      </c>
      <c r="F315" s="246"/>
      <c r="G315" s="246"/>
      <c r="H315" s="246"/>
      <c r="I315" s="247"/>
    </row>
    <row r="316" spans="2:9" ht="23.25">
      <c r="B316" s="112"/>
      <c r="C316" s="113"/>
      <c r="D316" s="113"/>
      <c r="E316" s="52" t="s">
        <v>1</v>
      </c>
      <c r="F316" s="445">
        <f>+E310</f>
        <v>30</v>
      </c>
      <c r="G316" s="52" t="str">
        <f>+F310</f>
        <v>เดือน สิงหาคาคม  พ.ศ.2560</v>
      </c>
      <c r="H316" s="52"/>
      <c r="I316" s="38"/>
    </row>
    <row r="317" spans="2:9" ht="23.25">
      <c r="B317" s="112"/>
      <c r="C317" s="113"/>
      <c r="D317" s="113"/>
      <c r="E317" s="113"/>
      <c r="F317" s="113"/>
      <c r="G317" s="113"/>
      <c r="H317" s="113"/>
      <c r="I317" s="114"/>
    </row>
    <row r="318" spans="2:9" ht="23.25">
      <c r="B318" s="112"/>
      <c r="C318" s="113" t="s">
        <v>314</v>
      </c>
      <c r="D318" s="113" t="str">
        <f>+'7.ใบสำคัญรับเงินกก.'!C34</f>
        <v>นายเฉวต  โอษฐประไพ   </v>
      </c>
      <c r="E318" s="113"/>
      <c r="F318" s="113"/>
      <c r="G318" s="113" t="s">
        <v>610</v>
      </c>
      <c r="H318" s="113"/>
      <c r="I318" s="38"/>
    </row>
    <row r="319" spans="2:9" ht="23.25">
      <c r="B319" s="112" t="s">
        <v>316</v>
      </c>
      <c r="C319" s="113" t="s">
        <v>326</v>
      </c>
      <c r="D319" s="29"/>
      <c r="E319" s="113"/>
      <c r="F319" s="113"/>
      <c r="G319" s="29"/>
      <c r="H319" s="113"/>
      <c r="I319" s="38"/>
    </row>
    <row r="320" spans="2:9" ht="23.25">
      <c r="B320" s="112" t="s">
        <v>615</v>
      </c>
      <c r="C320" s="113"/>
      <c r="D320" s="29"/>
      <c r="E320" s="113"/>
      <c r="F320" s="29"/>
      <c r="G320" s="113"/>
      <c r="H320" s="113"/>
      <c r="I320" s="38"/>
    </row>
    <row r="321" spans="2:9" ht="23.25">
      <c r="B321" s="39" t="s">
        <v>153</v>
      </c>
      <c r="C321" s="113" t="s">
        <v>154</v>
      </c>
      <c r="E321" s="113" t="s">
        <v>117</v>
      </c>
      <c r="F321" s="113"/>
      <c r="G321" s="113"/>
      <c r="H321" s="113"/>
      <c r="I321" s="114"/>
    </row>
    <row r="322" spans="2:9" ht="23.25">
      <c r="B322" s="524" t="s">
        <v>118</v>
      </c>
      <c r="C322" s="525"/>
      <c r="D322" s="525"/>
      <c r="E322" s="525"/>
      <c r="F322" s="525"/>
      <c r="G322" s="525"/>
      <c r="H322" s="526"/>
      <c r="I322" s="248" t="s">
        <v>609</v>
      </c>
    </row>
    <row r="323" spans="2:9" ht="23.25">
      <c r="B323" s="111"/>
      <c r="C323" s="130" t="s">
        <v>608</v>
      </c>
      <c r="D323" s="130"/>
      <c r="E323" s="130"/>
      <c r="F323" s="130"/>
      <c r="G323" s="130"/>
      <c r="H323" s="131"/>
      <c r="I323" s="114"/>
    </row>
    <row r="324" spans="2:9" ht="23.25">
      <c r="B324" s="120"/>
      <c r="C324" s="113" t="s">
        <v>627</v>
      </c>
      <c r="D324" s="113"/>
      <c r="E324" s="113"/>
      <c r="F324" s="113"/>
      <c r="I324" s="133"/>
    </row>
    <row r="325" spans="2:9" ht="23.25">
      <c r="B325" s="225" t="s">
        <v>605</v>
      </c>
      <c r="C325" s="226" t="s">
        <v>905</v>
      </c>
      <c r="D325" s="113" t="s">
        <v>607</v>
      </c>
      <c r="E325" s="245" t="s">
        <v>906</v>
      </c>
      <c r="F325" s="113"/>
      <c r="H325" s="209" t="s">
        <v>19</v>
      </c>
      <c r="I325" s="133">
        <f>+I299</f>
        <v>400</v>
      </c>
    </row>
    <row r="326" spans="2:9" ht="23.25">
      <c r="B326" s="225"/>
      <c r="C326" s="226"/>
      <c r="D326" s="113"/>
      <c r="E326" s="227"/>
      <c r="F326" s="113"/>
      <c r="G326" s="113"/>
      <c r="H326" s="209"/>
      <c r="I326" s="228"/>
    </row>
    <row r="327" spans="2:9" ht="23.25">
      <c r="B327" s="225"/>
      <c r="C327" s="226"/>
      <c r="D327" s="113"/>
      <c r="E327" s="227"/>
      <c r="F327" s="113"/>
      <c r="G327" s="113"/>
      <c r="H327" s="209"/>
      <c r="I327" s="228"/>
    </row>
    <row r="328" spans="2:9" ht="23.25">
      <c r="B328" s="225"/>
      <c r="C328" s="226"/>
      <c r="D328" s="113"/>
      <c r="E328" s="227"/>
      <c r="F328" s="113"/>
      <c r="G328" s="113"/>
      <c r="H328" s="209"/>
      <c r="I328" s="228"/>
    </row>
    <row r="329" spans="2:9" ht="23.25">
      <c r="B329" s="225"/>
      <c r="C329" s="226"/>
      <c r="D329" s="113"/>
      <c r="E329" s="227"/>
      <c r="F329" s="113"/>
      <c r="G329" s="113"/>
      <c r="H329" s="209"/>
      <c r="I329" s="228"/>
    </row>
    <row r="330" spans="2:9" ht="23.25">
      <c r="B330" s="243"/>
      <c r="C330" s="244"/>
      <c r="D330" s="44"/>
      <c r="E330" s="244" t="s">
        <v>119</v>
      </c>
      <c r="F330" s="545" t="s">
        <v>807</v>
      </c>
      <c r="G330" s="546"/>
      <c r="H330" s="547"/>
      <c r="I330" s="132">
        <f>SUM(I324:I329)</f>
        <v>400</v>
      </c>
    </row>
    <row r="331" spans="2:9" ht="23.25">
      <c r="B331" s="112"/>
      <c r="C331" s="113"/>
      <c r="D331" s="113"/>
      <c r="E331" s="113"/>
      <c r="F331" s="532" t="s">
        <v>322</v>
      </c>
      <c r="G331" s="532"/>
      <c r="H331" s="532"/>
      <c r="I331" s="114"/>
    </row>
    <row r="332" spans="2:9" ht="23.25">
      <c r="B332" s="112"/>
      <c r="C332" s="29"/>
      <c r="D332" s="113"/>
      <c r="E332" s="113"/>
      <c r="F332" s="113"/>
      <c r="G332" s="113"/>
      <c r="H332" s="113"/>
      <c r="I332" s="114"/>
    </row>
    <row r="333" spans="2:9" ht="23.25">
      <c r="B333" s="39"/>
      <c r="D333" s="447" t="s">
        <v>616</v>
      </c>
      <c r="E333" s="29" t="s">
        <v>613</v>
      </c>
      <c r="F333" s="29"/>
      <c r="G333" s="229" t="s">
        <v>614</v>
      </c>
      <c r="H333" s="29"/>
      <c r="I333" s="38"/>
    </row>
    <row r="334" spans="2:9" ht="23.25">
      <c r="B334" s="39"/>
      <c r="D334" s="113"/>
      <c r="E334" s="113" t="str">
        <f>+D318</f>
        <v>นายเฉวต  โอษฐประไพ   </v>
      </c>
      <c r="F334" s="29"/>
      <c r="G334" s="113"/>
      <c r="H334" s="113"/>
      <c r="I334" s="38"/>
    </row>
    <row r="335" spans="2:9" ht="23.25">
      <c r="B335" s="39"/>
      <c r="D335" s="113"/>
      <c r="E335" s="113"/>
      <c r="F335" s="29"/>
      <c r="G335" s="113"/>
      <c r="H335" s="113"/>
      <c r="I335" s="38"/>
    </row>
    <row r="336" spans="2:9" ht="23.25">
      <c r="B336" s="112"/>
      <c r="C336" s="113"/>
      <c r="D336" s="29"/>
      <c r="E336" s="29"/>
      <c r="F336" s="29"/>
      <c r="G336" s="29"/>
      <c r="H336" s="29"/>
      <c r="I336" s="38"/>
    </row>
    <row r="337" spans="2:9" ht="23.25">
      <c r="B337" s="112"/>
      <c r="C337" s="113"/>
      <c r="D337" s="119"/>
      <c r="E337" s="119"/>
      <c r="F337" s="119"/>
      <c r="G337" s="119"/>
      <c r="H337" s="119"/>
      <c r="I337" s="38"/>
    </row>
    <row r="338" spans="2:9" ht="23.25">
      <c r="B338" s="112"/>
      <c r="C338" s="113"/>
      <c r="D338" s="447" t="s">
        <v>616</v>
      </c>
      <c r="E338" s="29" t="s">
        <v>613</v>
      </c>
      <c r="F338" s="29"/>
      <c r="G338" s="229" t="s">
        <v>120</v>
      </c>
      <c r="H338" s="29"/>
      <c r="I338" s="38"/>
    </row>
    <row r="339" spans="2:9" ht="23.25">
      <c r="B339" s="112"/>
      <c r="C339" s="113"/>
      <c r="D339" s="29"/>
      <c r="E339" s="14" t="s">
        <v>8</v>
      </c>
      <c r="F339" s="29"/>
      <c r="G339" s="29"/>
      <c r="H339" s="29"/>
      <c r="I339" s="127"/>
    </row>
    <row r="340" spans="2:9" ht="23.25">
      <c r="B340" s="112"/>
      <c r="C340" s="113"/>
      <c r="D340" s="440" t="s">
        <v>611</v>
      </c>
      <c r="E340" s="14" t="s">
        <v>612</v>
      </c>
      <c r="F340" s="29"/>
      <c r="G340" s="29"/>
      <c r="H340" s="29"/>
      <c r="I340" s="127"/>
    </row>
    <row r="341" spans="2:9" ht="23.25">
      <c r="B341" s="115"/>
      <c r="C341" s="116"/>
      <c r="D341" s="128" t="s">
        <v>1</v>
      </c>
      <c r="E341" s="40">
        <f>+F316</f>
        <v>30</v>
      </c>
      <c r="F341" s="55" t="str">
        <f>+G316</f>
        <v>เดือน สิงหาคาคม  พ.ศ.2560</v>
      </c>
      <c r="G341" s="55"/>
      <c r="H341" s="55"/>
      <c r="I341" s="129"/>
    </row>
    <row r="342" spans="2:9" ht="23.25">
      <c r="B342" s="111"/>
      <c r="C342" s="255"/>
      <c r="D342" s="255"/>
      <c r="E342" s="220"/>
      <c r="F342" s="220"/>
      <c r="G342" s="35"/>
      <c r="H342" s="220"/>
      <c r="I342" s="256"/>
    </row>
    <row r="343" spans="2:9" ht="23.25">
      <c r="B343" s="112"/>
      <c r="C343" s="246"/>
      <c r="D343" s="246"/>
      <c r="E343" s="119"/>
      <c r="F343" s="119"/>
      <c r="G343" s="29"/>
      <c r="H343" s="119"/>
      <c r="I343" s="312"/>
    </row>
    <row r="344" spans="2:9" ht="23.25">
      <c r="B344" s="112"/>
      <c r="C344" s="246"/>
      <c r="D344" s="246"/>
      <c r="E344" s="119"/>
      <c r="F344" s="119"/>
      <c r="G344" s="29"/>
      <c r="H344" s="119"/>
      <c r="I344" s="312"/>
    </row>
    <row r="345" spans="2:9" ht="23.25">
      <c r="B345" s="112"/>
      <c r="C345" s="246"/>
      <c r="D345" s="246"/>
      <c r="E345" s="119"/>
      <c r="F345" s="119"/>
      <c r="G345" s="29"/>
      <c r="H345" s="119"/>
      <c r="I345" s="312"/>
    </row>
    <row r="346" spans="2:9" ht="23.25">
      <c r="B346" s="112"/>
      <c r="C346" s="246"/>
      <c r="D346" s="246"/>
      <c r="E346" s="246" t="s">
        <v>116</v>
      </c>
      <c r="F346" s="246"/>
      <c r="G346" s="246"/>
      <c r="H346" s="246"/>
      <c r="I346" s="247"/>
    </row>
    <row r="347" spans="2:9" ht="23.25">
      <c r="B347" s="112"/>
      <c r="C347" s="113"/>
      <c r="D347" s="113"/>
      <c r="E347" s="52" t="s">
        <v>1</v>
      </c>
      <c r="F347" s="445">
        <f>+E341</f>
        <v>30</v>
      </c>
      <c r="G347" s="52" t="str">
        <f>+F341</f>
        <v>เดือน สิงหาคาคม  พ.ศ.2560</v>
      </c>
      <c r="H347" s="52"/>
      <c r="I347" s="38"/>
    </row>
    <row r="348" spans="2:9" ht="23.25">
      <c r="B348" s="112"/>
      <c r="C348" s="113"/>
      <c r="D348" s="113"/>
      <c r="E348" s="113"/>
      <c r="F348" s="113"/>
      <c r="G348" s="113"/>
      <c r="H348" s="113"/>
      <c r="I348" s="114"/>
    </row>
    <row r="349" spans="2:9" ht="23.25">
      <c r="B349" s="112"/>
      <c r="C349" s="113" t="s">
        <v>314</v>
      </c>
      <c r="D349" s="113" t="str">
        <f>+'7.ใบสำคัญรับเงินกก.'!C35</f>
        <v>นายพงศ์ศิริ เหมือนพงษ์</v>
      </c>
      <c r="E349" s="113"/>
      <c r="F349" s="113"/>
      <c r="G349" s="113" t="s">
        <v>610</v>
      </c>
      <c r="H349" s="113"/>
      <c r="I349" s="38"/>
    </row>
    <row r="350" spans="2:9" ht="23.25">
      <c r="B350" s="112" t="s">
        <v>316</v>
      </c>
      <c r="C350" s="113" t="s">
        <v>326</v>
      </c>
      <c r="D350" s="29"/>
      <c r="E350" s="113"/>
      <c r="F350" s="113"/>
      <c r="G350" s="29"/>
      <c r="H350" s="113"/>
      <c r="I350" s="38"/>
    </row>
    <row r="351" spans="2:9" ht="23.25">
      <c r="B351" s="112" t="s">
        <v>615</v>
      </c>
      <c r="C351" s="113"/>
      <c r="D351" s="29"/>
      <c r="E351" s="113"/>
      <c r="F351" s="29"/>
      <c r="G351" s="113"/>
      <c r="H351" s="113"/>
      <c r="I351" s="38"/>
    </row>
    <row r="352" spans="2:9" ht="23.25">
      <c r="B352" s="39" t="s">
        <v>153</v>
      </c>
      <c r="C352" s="113" t="s">
        <v>154</v>
      </c>
      <c r="E352" s="113" t="s">
        <v>117</v>
      </c>
      <c r="F352" s="113"/>
      <c r="G352" s="113"/>
      <c r="H352" s="113"/>
      <c r="I352" s="114"/>
    </row>
    <row r="353" spans="2:9" ht="23.25">
      <c r="B353" s="524" t="s">
        <v>118</v>
      </c>
      <c r="C353" s="525"/>
      <c r="D353" s="525"/>
      <c r="E353" s="525"/>
      <c r="F353" s="525"/>
      <c r="G353" s="525"/>
      <c r="H353" s="526"/>
      <c r="I353" s="248" t="s">
        <v>609</v>
      </c>
    </row>
    <row r="354" spans="2:9" ht="23.25">
      <c r="B354" s="111"/>
      <c r="C354" s="130" t="s">
        <v>608</v>
      </c>
      <c r="D354" s="130"/>
      <c r="E354" s="130"/>
      <c r="F354" s="130"/>
      <c r="G354" s="130"/>
      <c r="H354" s="131"/>
      <c r="I354" s="114"/>
    </row>
    <row r="355" spans="2:9" ht="23.25">
      <c r="B355" s="120"/>
      <c r="C355" s="113" t="s">
        <v>627</v>
      </c>
      <c r="D355" s="113"/>
      <c r="E355" s="113"/>
      <c r="F355" s="113"/>
      <c r="I355" s="133"/>
    </row>
    <row r="356" spans="2:9" ht="23.25">
      <c r="B356" s="225" t="s">
        <v>605</v>
      </c>
      <c r="C356" s="226" t="s">
        <v>905</v>
      </c>
      <c r="D356" s="113" t="s">
        <v>607</v>
      </c>
      <c r="E356" s="245" t="s">
        <v>906</v>
      </c>
      <c r="F356" s="113"/>
      <c r="H356" s="209" t="s">
        <v>19</v>
      </c>
      <c r="I356" s="133">
        <f>+I330</f>
        <v>400</v>
      </c>
    </row>
    <row r="357" spans="2:9" ht="23.25">
      <c r="B357" s="225"/>
      <c r="C357" s="226"/>
      <c r="D357" s="113"/>
      <c r="E357" s="227"/>
      <c r="F357" s="113"/>
      <c r="G357" s="113"/>
      <c r="H357" s="209"/>
      <c r="I357" s="228"/>
    </row>
    <row r="358" spans="2:9" ht="23.25">
      <c r="B358" s="225"/>
      <c r="C358" s="226"/>
      <c r="D358" s="113"/>
      <c r="E358" s="227"/>
      <c r="F358" s="113"/>
      <c r="G358" s="113"/>
      <c r="H358" s="209"/>
      <c r="I358" s="228"/>
    </row>
    <row r="359" spans="2:9" ht="23.25">
      <c r="B359" s="225"/>
      <c r="C359" s="226"/>
      <c r="D359" s="113"/>
      <c r="E359" s="227"/>
      <c r="F359" s="113"/>
      <c r="G359" s="113"/>
      <c r="H359" s="209"/>
      <c r="I359" s="228"/>
    </row>
    <row r="360" spans="2:9" ht="23.25">
      <c r="B360" s="225"/>
      <c r="C360" s="226"/>
      <c r="D360" s="113"/>
      <c r="E360" s="227"/>
      <c r="F360" s="113"/>
      <c r="G360" s="113"/>
      <c r="H360" s="209"/>
      <c r="I360" s="228"/>
    </row>
    <row r="361" spans="2:9" ht="23.25">
      <c r="B361" s="243"/>
      <c r="C361" s="244"/>
      <c r="D361" s="44"/>
      <c r="E361" s="244" t="s">
        <v>119</v>
      </c>
      <c r="F361" s="545" t="s">
        <v>807</v>
      </c>
      <c r="G361" s="546"/>
      <c r="H361" s="547"/>
      <c r="I361" s="132">
        <f>SUM(I355:I360)</f>
        <v>400</v>
      </c>
    </row>
    <row r="362" spans="2:9" ht="23.25">
      <c r="B362" s="112"/>
      <c r="C362" s="113"/>
      <c r="D362" s="113"/>
      <c r="E362" s="113"/>
      <c r="F362" s="532" t="s">
        <v>322</v>
      </c>
      <c r="G362" s="532"/>
      <c r="H362" s="532"/>
      <c r="I362" s="114"/>
    </row>
    <row r="363" spans="2:9" ht="23.25">
      <c r="B363" s="112"/>
      <c r="C363" s="29"/>
      <c r="D363" s="113"/>
      <c r="E363" s="113"/>
      <c r="F363" s="113"/>
      <c r="G363" s="113"/>
      <c r="H363" s="113"/>
      <c r="I363" s="114"/>
    </row>
    <row r="364" spans="2:9" ht="23.25">
      <c r="B364" s="39"/>
      <c r="D364" s="447" t="s">
        <v>616</v>
      </c>
      <c r="E364" s="29" t="s">
        <v>613</v>
      </c>
      <c r="F364" s="29"/>
      <c r="G364" s="229" t="s">
        <v>614</v>
      </c>
      <c r="H364" s="29"/>
      <c r="I364" s="38"/>
    </row>
    <row r="365" spans="2:9" ht="23.25">
      <c r="B365" s="39"/>
      <c r="D365" s="113"/>
      <c r="E365" s="113" t="str">
        <f>+D349</f>
        <v>นายพงศ์ศิริ เหมือนพงษ์</v>
      </c>
      <c r="F365" s="29"/>
      <c r="G365" s="113"/>
      <c r="H365" s="113"/>
      <c r="I365" s="38"/>
    </row>
    <row r="366" spans="2:9" ht="23.25">
      <c r="B366" s="39"/>
      <c r="D366" s="113"/>
      <c r="E366" s="113"/>
      <c r="F366" s="29"/>
      <c r="G366" s="113"/>
      <c r="H366" s="113"/>
      <c r="I366" s="38"/>
    </row>
    <row r="367" spans="2:9" ht="23.25">
      <c r="B367" s="112"/>
      <c r="C367" s="113"/>
      <c r="D367" s="29"/>
      <c r="E367" s="29"/>
      <c r="F367" s="29"/>
      <c r="G367" s="29"/>
      <c r="H367" s="29"/>
      <c r="I367" s="38"/>
    </row>
    <row r="368" spans="2:9" ht="23.25">
      <c r="B368" s="112"/>
      <c r="C368" s="113"/>
      <c r="D368" s="119"/>
      <c r="E368" s="119"/>
      <c r="F368" s="119"/>
      <c r="G368" s="119"/>
      <c r="H368" s="119"/>
      <c r="I368" s="38"/>
    </row>
    <row r="369" spans="2:9" ht="23.25">
      <c r="B369" s="112"/>
      <c r="C369" s="113"/>
      <c r="D369" s="447" t="s">
        <v>616</v>
      </c>
      <c r="E369" s="29" t="s">
        <v>613</v>
      </c>
      <c r="F369" s="29"/>
      <c r="G369" s="229" t="s">
        <v>120</v>
      </c>
      <c r="H369" s="29"/>
      <c r="I369" s="38"/>
    </row>
    <row r="370" spans="2:9" ht="23.25">
      <c r="B370" s="112"/>
      <c r="C370" s="113"/>
      <c r="D370" s="29"/>
      <c r="E370" s="14" t="s">
        <v>8</v>
      </c>
      <c r="F370" s="29"/>
      <c r="G370" s="29"/>
      <c r="H370" s="29"/>
      <c r="I370" s="127"/>
    </row>
    <row r="371" spans="2:9" ht="23.25">
      <c r="B371" s="112"/>
      <c r="C371" s="113"/>
      <c r="D371" s="440" t="s">
        <v>611</v>
      </c>
      <c r="E371" s="14" t="s">
        <v>612</v>
      </c>
      <c r="F371" s="29"/>
      <c r="G371" s="29"/>
      <c r="H371" s="29"/>
      <c r="I371" s="127"/>
    </row>
    <row r="372" spans="2:9" ht="23.25">
      <c r="B372" s="115"/>
      <c r="C372" s="116"/>
      <c r="D372" s="128" t="s">
        <v>1</v>
      </c>
      <c r="E372" s="40">
        <f>+F347</f>
        <v>30</v>
      </c>
      <c r="F372" s="55" t="str">
        <f>+G347</f>
        <v>เดือน สิงหาคาคม  พ.ศ.2560</v>
      </c>
      <c r="G372" s="55"/>
      <c r="H372" s="55"/>
      <c r="I372" s="129"/>
    </row>
    <row r="373" spans="2:9" ht="23.25">
      <c r="B373" s="111"/>
      <c r="C373" s="255"/>
      <c r="D373" s="255"/>
      <c r="E373" s="220"/>
      <c r="F373" s="220"/>
      <c r="G373" s="35"/>
      <c r="H373" s="220"/>
      <c r="I373" s="256"/>
    </row>
    <row r="374" spans="2:9" ht="23.25">
      <c r="B374" s="112"/>
      <c r="C374" s="246"/>
      <c r="D374" s="246"/>
      <c r="E374" s="119"/>
      <c r="F374" s="119"/>
      <c r="G374" s="29"/>
      <c r="H374" s="119"/>
      <c r="I374" s="312"/>
    </row>
    <row r="375" spans="2:9" ht="23.25">
      <c r="B375" s="112"/>
      <c r="C375" s="246"/>
      <c r="D375" s="246"/>
      <c r="E375" s="119"/>
      <c r="F375" s="119"/>
      <c r="G375" s="29"/>
      <c r="H375" s="119"/>
      <c r="I375" s="312"/>
    </row>
    <row r="376" spans="2:9" ht="23.25">
      <c r="B376" s="112"/>
      <c r="C376" s="246"/>
      <c r="D376" s="246"/>
      <c r="E376" s="119"/>
      <c r="F376" s="119"/>
      <c r="G376" s="29"/>
      <c r="H376" s="119"/>
      <c r="I376" s="312"/>
    </row>
    <row r="377" spans="2:9" ht="23.25">
      <c r="B377" s="112"/>
      <c r="C377" s="246"/>
      <c r="D377" s="246"/>
      <c r="E377" s="246" t="s">
        <v>116</v>
      </c>
      <c r="F377" s="246"/>
      <c r="G377" s="246"/>
      <c r="H377" s="246"/>
      <c r="I377" s="247"/>
    </row>
    <row r="378" spans="2:9" ht="23.25">
      <c r="B378" s="112"/>
      <c r="C378" s="113"/>
      <c r="D378" s="113"/>
      <c r="E378" s="52" t="s">
        <v>1</v>
      </c>
      <c r="F378" s="445">
        <f>+E372</f>
        <v>30</v>
      </c>
      <c r="G378" s="52" t="str">
        <f>+F372</f>
        <v>เดือน สิงหาคาคม  พ.ศ.2560</v>
      </c>
      <c r="H378" s="52"/>
      <c r="I378" s="38"/>
    </row>
    <row r="379" spans="2:9" ht="23.25">
      <c r="B379" s="112"/>
      <c r="C379" s="113"/>
      <c r="D379" s="113"/>
      <c r="E379" s="113"/>
      <c r="F379" s="113"/>
      <c r="G379" s="113"/>
      <c r="H379" s="113"/>
      <c r="I379" s="114"/>
    </row>
    <row r="380" spans="2:9" ht="23.25">
      <c r="B380" s="112"/>
      <c r="C380" s="113" t="s">
        <v>314</v>
      </c>
      <c r="D380" s="113" t="str">
        <f>+'7.ใบสำคัญรับเงินกก.'!C36</f>
        <v>นายไพโรจน์  มาลากอง</v>
      </c>
      <c r="E380" s="113"/>
      <c r="F380" s="113"/>
      <c r="G380" s="113" t="s">
        <v>610</v>
      </c>
      <c r="H380" s="113"/>
      <c r="I380" s="38"/>
    </row>
    <row r="381" spans="2:9" ht="23.25">
      <c r="B381" s="112" t="s">
        <v>316</v>
      </c>
      <c r="C381" s="113" t="s">
        <v>326</v>
      </c>
      <c r="D381" s="29"/>
      <c r="E381" s="113"/>
      <c r="F381" s="113"/>
      <c r="G381" s="29"/>
      <c r="H381" s="113"/>
      <c r="I381" s="38"/>
    </row>
    <row r="382" spans="2:9" ht="23.25">
      <c r="B382" s="112" t="s">
        <v>615</v>
      </c>
      <c r="C382" s="113"/>
      <c r="D382" s="29"/>
      <c r="E382" s="113"/>
      <c r="F382" s="29"/>
      <c r="G382" s="113"/>
      <c r="H382" s="113"/>
      <c r="I382" s="38"/>
    </row>
    <row r="383" spans="2:9" ht="23.25">
      <c r="B383" s="39" t="s">
        <v>153</v>
      </c>
      <c r="C383" s="113" t="s">
        <v>154</v>
      </c>
      <c r="E383" s="113" t="s">
        <v>117</v>
      </c>
      <c r="F383" s="113"/>
      <c r="G383" s="113"/>
      <c r="H383" s="113"/>
      <c r="I383" s="114"/>
    </row>
    <row r="384" spans="2:9" ht="23.25">
      <c r="B384" s="524" t="s">
        <v>118</v>
      </c>
      <c r="C384" s="525"/>
      <c r="D384" s="525"/>
      <c r="E384" s="525"/>
      <c r="F384" s="525"/>
      <c r="G384" s="525"/>
      <c r="H384" s="526"/>
      <c r="I384" s="248" t="s">
        <v>609</v>
      </c>
    </row>
    <row r="385" spans="2:9" ht="23.25">
      <c r="B385" s="111"/>
      <c r="C385" s="130" t="s">
        <v>608</v>
      </c>
      <c r="D385" s="130"/>
      <c r="E385" s="130"/>
      <c r="F385" s="130"/>
      <c r="G385" s="130"/>
      <c r="H385" s="131"/>
      <c r="I385" s="114"/>
    </row>
    <row r="386" spans="2:9" ht="23.25">
      <c r="B386" s="120"/>
      <c r="C386" s="113" t="s">
        <v>627</v>
      </c>
      <c r="D386" s="113"/>
      <c r="E386" s="113"/>
      <c r="F386" s="113"/>
      <c r="I386" s="133"/>
    </row>
    <row r="387" spans="2:9" ht="23.25">
      <c r="B387" s="225" t="s">
        <v>605</v>
      </c>
      <c r="C387" s="226" t="s">
        <v>905</v>
      </c>
      <c r="D387" s="113" t="s">
        <v>607</v>
      </c>
      <c r="E387" s="245" t="s">
        <v>906</v>
      </c>
      <c r="F387" s="113"/>
      <c r="H387" s="209" t="s">
        <v>19</v>
      </c>
      <c r="I387" s="133">
        <f>+I361</f>
        <v>400</v>
      </c>
    </row>
    <row r="388" spans="2:9" ht="23.25">
      <c r="B388" s="225"/>
      <c r="C388" s="226"/>
      <c r="D388" s="113"/>
      <c r="E388" s="227"/>
      <c r="F388" s="113"/>
      <c r="G388" s="113"/>
      <c r="H388" s="209"/>
      <c r="I388" s="228"/>
    </row>
    <row r="389" spans="2:9" ht="23.25">
      <c r="B389" s="225"/>
      <c r="C389" s="226"/>
      <c r="D389" s="113"/>
      <c r="E389" s="227"/>
      <c r="F389" s="113"/>
      <c r="G389" s="113"/>
      <c r="H389" s="209"/>
      <c r="I389" s="228"/>
    </row>
    <row r="390" spans="2:9" ht="23.25">
      <c r="B390" s="225"/>
      <c r="C390" s="226"/>
      <c r="D390" s="113"/>
      <c r="E390" s="227"/>
      <c r="F390" s="113"/>
      <c r="G390" s="113"/>
      <c r="H390" s="209"/>
      <c r="I390" s="228"/>
    </row>
    <row r="391" spans="2:9" ht="23.25">
      <c r="B391" s="225"/>
      <c r="C391" s="226"/>
      <c r="D391" s="113"/>
      <c r="E391" s="227"/>
      <c r="F391" s="113"/>
      <c r="G391" s="113"/>
      <c r="H391" s="209"/>
      <c r="I391" s="228"/>
    </row>
    <row r="392" spans="2:9" ht="23.25">
      <c r="B392" s="243"/>
      <c r="C392" s="244"/>
      <c r="D392" s="44"/>
      <c r="E392" s="244" t="s">
        <v>119</v>
      </c>
      <c r="F392" s="545" t="s">
        <v>807</v>
      </c>
      <c r="G392" s="546"/>
      <c r="H392" s="547"/>
      <c r="I392" s="132">
        <f>SUM(I386:I391)</f>
        <v>400</v>
      </c>
    </row>
    <row r="393" spans="2:9" ht="23.25">
      <c r="B393" s="112"/>
      <c r="C393" s="113"/>
      <c r="D393" s="113"/>
      <c r="E393" s="113"/>
      <c r="F393" s="532" t="s">
        <v>322</v>
      </c>
      <c r="G393" s="532"/>
      <c r="H393" s="532"/>
      <c r="I393" s="114"/>
    </row>
    <row r="394" spans="2:9" ht="23.25">
      <c r="B394" s="112"/>
      <c r="C394" s="29"/>
      <c r="D394" s="113"/>
      <c r="E394" s="113"/>
      <c r="F394" s="113"/>
      <c r="G394" s="113"/>
      <c r="H394" s="113"/>
      <c r="I394" s="114"/>
    </row>
    <row r="395" spans="2:9" ht="23.25">
      <c r="B395" s="39"/>
      <c r="D395" s="447" t="s">
        <v>616</v>
      </c>
      <c r="E395" s="29" t="s">
        <v>613</v>
      </c>
      <c r="F395" s="29"/>
      <c r="G395" s="229" t="s">
        <v>614</v>
      </c>
      <c r="H395" s="29"/>
      <c r="I395" s="38"/>
    </row>
    <row r="396" spans="2:9" ht="23.25">
      <c r="B396" s="39"/>
      <c r="D396" s="113"/>
      <c r="E396" s="113" t="str">
        <f>+D380</f>
        <v>นายไพโรจน์  มาลากอง</v>
      </c>
      <c r="F396" s="29"/>
      <c r="G396" s="113"/>
      <c r="H396" s="113"/>
      <c r="I396" s="38"/>
    </row>
    <row r="397" spans="2:9" ht="23.25">
      <c r="B397" s="39"/>
      <c r="D397" s="113"/>
      <c r="E397" s="113"/>
      <c r="F397" s="29"/>
      <c r="G397" s="113"/>
      <c r="H397" s="113"/>
      <c r="I397" s="38"/>
    </row>
    <row r="398" spans="2:9" ht="23.25">
      <c r="B398" s="112"/>
      <c r="C398" s="113"/>
      <c r="D398" s="29"/>
      <c r="E398" s="29"/>
      <c r="F398" s="29"/>
      <c r="G398" s="29"/>
      <c r="H398" s="29"/>
      <c r="I398" s="38"/>
    </row>
    <row r="399" spans="2:9" ht="23.25">
      <c r="B399" s="112"/>
      <c r="C399" s="113"/>
      <c r="D399" s="119"/>
      <c r="E399" s="119"/>
      <c r="F399" s="119"/>
      <c r="G399" s="119"/>
      <c r="H399" s="119"/>
      <c r="I399" s="38"/>
    </row>
    <row r="400" spans="2:9" ht="23.25">
      <c r="B400" s="112"/>
      <c r="C400" s="113"/>
      <c r="D400" s="447" t="s">
        <v>616</v>
      </c>
      <c r="E400" s="29" t="s">
        <v>613</v>
      </c>
      <c r="F400" s="29"/>
      <c r="G400" s="229" t="s">
        <v>120</v>
      </c>
      <c r="H400" s="29"/>
      <c r="I400" s="38"/>
    </row>
    <row r="401" spans="2:9" ht="23.25">
      <c r="B401" s="112"/>
      <c r="C401" s="113"/>
      <c r="D401" s="29"/>
      <c r="E401" s="14" t="s">
        <v>8</v>
      </c>
      <c r="F401" s="29"/>
      <c r="G401" s="29"/>
      <c r="H401" s="29"/>
      <c r="I401" s="127"/>
    </row>
    <row r="402" spans="2:9" ht="23.25">
      <c r="B402" s="112"/>
      <c r="C402" s="113"/>
      <c r="D402" s="440" t="s">
        <v>611</v>
      </c>
      <c r="E402" s="14" t="s">
        <v>612</v>
      </c>
      <c r="F402" s="29"/>
      <c r="G402" s="29"/>
      <c r="H402" s="29"/>
      <c r="I402" s="127"/>
    </row>
    <row r="403" spans="2:9" ht="23.25">
      <c r="B403" s="115"/>
      <c r="C403" s="116"/>
      <c r="D403" s="128" t="s">
        <v>1</v>
      </c>
      <c r="E403" s="40">
        <f>+F378</f>
        <v>30</v>
      </c>
      <c r="F403" s="55" t="str">
        <f>+G378</f>
        <v>เดือน สิงหาคาคม  พ.ศ.2560</v>
      </c>
      <c r="G403" s="55"/>
      <c r="H403" s="55"/>
      <c r="I403" s="129"/>
    </row>
    <row r="404" spans="2:9" ht="23.25">
      <c r="B404" s="111"/>
      <c r="C404" s="255"/>
      <c r="D404" s="255"/>
      <c r="E404" s="220"/>
      <c r="F404" s="220"/>
      <c r="G404" s="35"/>
      <c r="H404" s="220"/>
      <c r="I404" s="256"/>
    </row>
    <row r="405" spans="2:9" ht="23.25">
      <c r="B405" s="112"/>
      <c r="C405" s="246"/>
      <c r="D405" s="246"/>
      <c r="E405" s="119"/>
      <c r="F405" s="119"/>
      <c r="G405" s="29"/>
      <c r="H405" s="119"/>
      <c r="I405" s="312"/>
    </row>
    <row r="406" spans="2:9" ht="23.25">
      <c r="B406" s="112"/>
      <c r="C406" s="246"/>
      <c r="D406" s="246"/>
      <c r="E406" s="119"/>
      <c r="F406" s="119"/>
      <c r="G406" s="29"/>
      <c r="H406" s="119"/>
      <c r="I406" s="312"/>
    </row>
    <row r="407" spans="2:9" ht="23.25">
      <c r="B407" s="112"/>
      <c r="C407" s="246"/>
      <c r="D407" s="246"/>
      <c r="E407" s="119"/>
      <c r="F407" s="119"/>
      <c r="G407" s="29"/>
      <c r="H407" s="119"/>
      <c r="I407" s="312"/>
    </row>
    <row r="408" spans="2:9" ht="23.25">
      <c r="B408" s="112"/>
      <c r="C408" s="246"/>
      <c r="D408" s="246"/>
      <c r="E408" s="246" t="s">
        <v>116</v>
      </c>
      <c r="F408" s="246"/>
      <c r="G408" s="246"/>
      <c r="H408" s="246"/>
      <c r="I408" s="247"/>
    </row>
    <row r="409" spans="2:9" ht="23.25">
      <c r="B409" s="112"/>
      <c r="C409" s="113"/>
      <c r="D409" s="113"/>
      <c r="E409" s="52" t="s">
        <v>1</v>
      </c>
      <c r="F409" s="445">
        <f>+E403</f>
        <v>30</v>
      </c>
      <c r="G409" s="52" t="str">
        <f>+F403</f>
        <v>เดือน สิงหาคาคม  พ.ศ.2560</v>
      </c>
      <c r="H409" s="52"/>
      <c r="I409" s="38"/>
    </row>
    <row r="410" spans="2:9" ht="23.25">
      <c r="B410" s="112"/>
      <c r="C410" s="113"/>
      <c r="D410" s="113"/>
      <c r="E410" s="113"/>
      <c r="F410" s="113"/>
      <c r="G410" s="113"/>
      <c r="H410" s="113"/>
      <c r="I410" s="114"/>
    </row>
    <row r="411" spans="2:9" ht="23.25">
      <c r="B411" s="112"/>
      <c r="C411" s="113" t="s">
        <v>314</v>
      </c>
      <c r="D411" s="113" t="str">
        <f>+'7.ใบสำคัญรับเงินกก.'!C37</f>
        <v>นายเจริญชาติ  แก้งคำ</v>
      </c>
      <c r="E411" s="113"/>
      <c r="F411" s="113"/>
      <c r="G411" s="113" t="s">
        <v>620</v>
      </c>
      <c r="H411" s="113"/>
      <c r="I411" s="38"/>
    </row>
    <row r="412" spans="2:9" ht="23.25">
      <c r="B412" s="112" t="s">
        <v>621</v>
      </c>
      <c r="C412" s="113" t="s">
        <v>326</v>
      </c>
      <c r="D412" s="29"/>
      <c r="E412" s="113"/>
      <c r="F412" s="113"/>
      <c r="G412" s="29"/>
      <c r="H412" s="113"/>
      <c r="I412" s="38"/>
    </row>
    <row r="413" spans="2:9" ht="23.25">
      <c r="B413" s="112" t="s">
        <v>615</v>
      </c>
      <c r="C413" s="113"/>
      <c r="D413" s="29"/>
      <c r="E413" s="113"/>
      <c r="F413" s="29"/>
      <c r="G413" s="113"/>
      <c r="H413" s="113"/>
      <c r="I413" s="38"/>
    </row>
    <row r="414" spans="2:9" ht="23.25">
      <c r="B414" s="39" t="s">
        <v>153</v>
      </c>
      <c r="C414" s="113" t="s">
        <v>154</v>
      </c>
      <c r="E414" s="113" t="s">
        <v>117</v>
      </c>
      <c r="F414" s="113"/>
      <c r="G414" s="113"/>
      <c r="H414" s="113"/>
      <c r="I414" s="114"/>
    </row>
    <row r="415" spans="2:9" ht="23.25">
      <c r="B415" s="524" t="s">
        <v>118</v>
      </c>
      <c r="C415" s="525"/>
      <c r="D415" s="525"/>
      <c r="E415" s="525"/>
      <c r="F415" s="525"/>
      <c r="G415" s="525"/>
      <c r="H415" s="526"/>
      <c r="I415" s="248" t="s">
        <v>609</v>
      </c>
    </row>
    <row r="416" spans="2:9" ht="23.25">
      <c r="B416" s="111"/>
      <c r="C416" s="130" t="s">
        <v>608</v>
      </c>
      <c r="D416" s="130"/>
      <c r="E416" s="130"/>
      <c r="F416" s="130"/>
      <c r="G416" s="130"/>
      <c r="H416" s="131"/>
      <c r="I416" s="114"/>
    </row>
    <row r="417" spans="2:9" ht="23.25">
      <c r="B417" s="120"/>
      <c r="C417" s="113" t="s">
        <v>627</v>
      </c>
      <c r="D417" s="113"/>
      <c r="E417" s="113"/>
      <c r="F417" s="113"/>
      <c r="I417" s="133"/>
    </row>
    <row r="418" spans="2:9" ht="23.25">
      <c r="B418" s="225" t="s">
        <v>605</v>
      </c>
      <c r="C418" s="226" t="s">
        <v>905</v>
      </c>
      <c r="D418" s="113" t="s">
        <v>607</v>
      </c>
      <c r="E418" s="245" t="s">
        <v>906</v>
      </c>
      <c r="F418" s="113"/>
      <c r="H418" s="209" t="s">
        <v>19</v>
      </c>
      <c r="I418" s="133">
        <f>+I392</f>
        <v>400</v>
      </c>
    </row>
    <row r="419" spans="2:9" ht="23.25">
      <c r="B419" s="225"/>
      <c r="C419" s="226"/>
      <c r="D419" s="113"/>
      <c r="E419" s="227"/>
      <c r="F419" s="113"/>
      <c r="G419" s="113"/>
      <c r="H419" s="209"/>
      <c r="I419" s="228"/>
    </row>
    <row r="420" spans="2:9" ht="23.25">
      <c r="B420" s="225"/>
      <c r="C420" s="226"/>
      <c r="D420" s="113"/>
      <c r="E420" s="227"/>
      <c r="F420" s="113"/>
      <c r="G420" s="113"/>
      <c r="H420" s="209"/>
      <c r="I420" s="228"/>
    </row>
    <row r="421" spans="2:9" ht="23.25">
      <c r="B421" s="225"/>
      <c r="C421" s="226"/>
      <c r="D421" s="113"/>
      <c r="E421" s="227"/>
      <c r="F421" s="113"/>
      <c r="G421" s="113"/>
      <c r="H421" s="209"/>
      <c r="I421" s="228"/>
    </row>
    <row r="422" spans="2:9" ht="23.25">
      <c r="B422" s="225"/>
      <c r="C422" s="226"/>
      <c r="D422" s="113"/>
      <c r="E422" s="227"/>
      <c r="F422" s="113"/>
      <c r="G422" s="113"/>
      <c r="H422" s="209"/>
      <c r="I422" s="228"/>
    </row>
    <row r="423" spans="2:9" ht="23.25">
      <c r="B423" s="243"/>
      <c r="C423" s="244"/>
      <c r="D423" s="44"/>
      <c r="E423" s="244" t="s">
        <v>119</v>
      </c>
      <c r="F423" s="545" t="s">
        <v>807</v>
      </c>
      <c r="G423" s="546"/>
      <c r="H423" s="547"/>
      <c r="I423" s="132">
        <f>SUM(I417:I422)</f>
        <v>400</v>
      </c>
    </row>
    <row r="424" spans="2:9" ht="23.25">
      <c r="B424" s="112"/>
      <c r="C424" s="113"/>
      <c r="D424" s="113"/>
      <c r="E424" s="113"/>
      <c r="F424" s="532" t="s">
        <v>322</v>
      </c>
      <c r="G424" s="532"/>
      <c r="H424" s="532"/>
      <c r="I424" s="114"/>
    </row>
    <row r="425" spans="2:9" ht="14.25" customHeight="1">
      <c r="B425" s="112"/>
      <c r="C425" s="29"/>
      <c r="D425" s="113"/>
      <c r="E425" s="113"/>
      <c r="F425" s="113"/>
      <c r="G425" s="113"/>
      <c r="H425" s="113"/>
      <c r="I425" s="114"/>
    </row>
    <row r="426" spans="2:9" ht="23.25">
      <c r="B426" s="39"/>
      <c r="D426" s="447" t="s">
        <v>616</v>
      </c>
      <c r="E426" s="29" t="s">
        <v>613</v>
      </c>
      <c r="F426" s="29"/>
      <c r="G426" s="229" t="s">
        <v>614</v>
      </c>
      <c r="H426" s="29"/>
      <c r="I426" s="38"/>
    </row>
    <row r="427" spans="2:9" ht="23.25">
      <c r="B427" s="39"/>
      <c r="D427" s="113"/>
      <c r="E427" s="113" t="str">
        <f>+D411</f>
        <v>นายเจริญชาติ  แก้งคำ</v>
      </c>
      <c r="F427" s="29"/>
      <c r="G427" s="113"/>
      <c r="H427" s="113"/>
      <c r="I427" s="38"/>
    </row>
    <row r="428" spans="2:9" ht="23.25">
      <c r="B428" s="112"/>
      <c r="C428" s="113"/>
      <c r="D428" s="29"/>
      <c r="E428" s="29"/>
      <c r="F428" s="29"/>
      <c r="G428" s="29"/>
      <c r="H428" s="29"/>
      <c r="I428" s="38"/>
    </row>
    <row r="429" spans="2:9" ht="23.25">
      <c r="B429" s="112"/>
      <c r="C429" s="113"/>
      <c r="D429" s="29"/>
      <c r="E429" s="29"/>
      <c r="F429" s="29"/>
      <c r="G429" s="29"/>
      <c r="H429" s="29"/>
      <c r="I429" s="38"/>
    </row>
    <row r="430" spans="2:9" ht="23.25">
      <c r="B430" s="112"/>
      <c r="C430" s="113"/>
      <c r="D430" s="119"/>
      <c r="E430" s="119"/>
      <c r="F430" s="119"/>
      <c r="G430" s="119"/>
      <c r="H430" s="119"/>
      <c r="I430" s="38"/>
    </row>
    <row r="431" spans="2:9" ht="22.5" customHeight="1">
      <c r="B431" s="112"/>
      <c r="C431" s="113"/>
      <c r="D431" s="447" t="s">
        <v>616</v>
      </c>
      <c r="E431" s="29" t="s">
        <v>613</v>
      </c>
      <c r="F431" s="29"/>
      <c r="G431" s="229" t="s">
        <v>120</v>
      </c>
      <c r="H431" s="29"/>
      <c r="I431" s="38"/>
    </row>
    <row r="432" spans="2:9" ht="22.5" customHeight="1">
      <c r="B432" s="112"/>
      <c r="C432" s="113"/>
      <c r="D432" s="29"/>
      <c r="E432" s="14" t="s">
        <v>8</v>
      </c>
      <c r="F432" s="29"/>
      <c r="G432" s="29"/>
      <c r="H432" s="29"/>
      <c r="I432" s="127"/>
    </row>
    <row r="433" spans="2:9" ht="22.5" customHeight="1">
      <c r="B433" s="112"/>
      <c r="C433" s="113"/>
      <c r="D433" s="440" t="s">
        <v>611</v>
      </c>
      <c r="E433" s="14" t="s">
        <v>612</v>
      </c>
      <c r="F433" s="29"/>
      <c r="G433" s="29"/>
      <c r="H433" s="29"/>
      <c r="I433" s="127"/>
    </row>
    <row r="434" spans="2:9" ht="22.5" customHeight="1">
      <c r="B434" s="115"/>
      <c r="C434" s="116"/>
      <c r="D434" s="128" t="s">
        <v>1</v>
      </c>
      <c r="E434" s="40">
        <f>+F409</f>
        <v>30</v>
      </c>
      <c r="F434" s="55" t="str">
        <f>+G409</f>
        <v>เดือน สิงหาคาคม  พ.ศ.2560</v>
      </c>
      <c r="G434" s="55"/>
      <c r="H434" s="55"/>
      <c r="I434" s="129"/>
    </row>
    <row r="435" spans="2:9" ht="22.5" customHeight="1">
      <c r="B435" s="112"/>
      <c r="C435" s="113"/>
      <c r="D435" s="230"/>
      <c r="E435" s="445"/>
      <c r="F435" s="52"/>
      <c r="G435" s="52"/>
      <c r="H435" s="52"/>
      <c r="I435" s="127"/>
    </row>
    <row r="436" spans="2:9" ht="22.5" customHeight="1">
      <c r="B436" s="111"/>
      <c r="C436" s="255"/>
      <c r="D436" s="255"/>
      <c r="E436" s="220"/>
      <c r="F436" s="220"/>
      <c r="G436" s="35"/>
      <c r="H436" s="220"/>
      <c r="I436" s="256"/>
    </row>
    <row r="437" spans="2:9" ht="22.5" customHeight="1">
      <c r="B437" s="112"/>
      <c r="C437" s="246"/>
      <c r="D437" s="246"/>
      <c r="E437" s="119"/>
      <c r="F437" s="119"/>
      <c r="G437" s="29"/>
      <c r="H437" s="119"/>
      <c r="I437" s="312"/>
    </row>
    <row r="438" spans="2:9" ht="22.5" customHeight="1">
      <c r="B438" s="112"/>
      <c r="C438" s="246"/>
      <c r="D438" s="246"/>
      <c r="E438" s="119"/>
      <c r="F438" s="119"/>
      <c r="G438" s="29"/>
      <c r="H438" s="119"/>
      <c r="I438" s="312"/>
    </row>
    <row r="439" spans="2:9" ht="22.5" customHeight="1">
      <c r="B439" s="112"/>
      <c r="C439" s="246"/>
      <c r="D439" s="246"/>
      <c r="E439" s="119"/>
      <c r="F439" s="119"/>
      <c r="G439" s="29"/>
      <c r="H439" s="119"/>
      <c r="I439" s="312"/>
    </row>
    <row r="440" spans="2:9" ht="22.5" customHeight="1">
      <c r="B440" s="112"/>
      <c r="C440" s="246"/>
      <c r="D440" s="246"/>
      <c r="E440" s="246" t="s">
        <v>116</v>
      </c>
      <c r="F440" s="246"/>
      <c r="G440" s="246"/>
      <c r="H440" s="246"/>
      <c r="I440" s="247"/>
    </row>
    <row r="441" spans="2:9" ht="22.5" customHeight="1">
      <c r="B441" s="112"/>
      <c r="C441" s="113"/>
      <c r="D441" s="113"/>
      <c r="E441" s="52" t="s">
        <v>1</v>
      </c>
      <c r="F441" s="445">
        <f>+E434</f>
        <v>30</v>
      </c>
      <c r="G441" s="52" t="str">
        <f>+F434</f>
        <v>เดือน สิงหาคาคม  พ.ศ.2560</v>
      </c>
      <c r="H441" s="52"/>
      <c r="I441" s="38"/>
    </row>
    <row r="442" spans="2:9" ht="22.5" customHeight="1">
      <c r="B442" s="112"/>
      <c r="C442" s="113"/>
      <c r="D442" s="113"/>
      <c r="E442" s="113"/>
      <c r="F442" s="113"/>
      <c r="G442" s="113"/>
      <c r="H442" s="113"/>
      <c r="I442" s="114"/>
    </row>
    <row r="443" spans="2:9" ht="22.5" customHeight="1">
      <c r="B443" s="112"/>
      <c r="C443" s="113" t="s">
        <v>314</v>
      </c>
      <c r="D443" s="113" t="s">
        <v>209</v>
      </c>
      <c r="E443" s="113"/>
      <c r="F443" s="113"/>
      <c r="G443" s="113" t="s">
        <v>909</v>
      </c>
      <c r="H443" s="113"/>
      <c r="I443" s="38"/>
    </row>
    <row r="444" spans="2:9" ht="22.5" customHeight="1">
      <c r="B444" s="112" t="s">
        <v>316</v>
      </c>
      <c r="C444" s="113" t="s">
        <v>326</v>
      </c>
      <c r="D444" s="29"/>
      <c r="E444" s="113"/>
      <c r="F444" s="113"/>
      <c r="G444" s="29"/>
      <c r="H444" s="113"/>
      <c r="I444" s="38"/>
    </row>
    <row r="445" spans="2:9" ht="22.5" customHeight="1">
      <c r="B445" s="112" t="s">
        <v>615</v>
      </c>
      <c r="C445" s="113"/>
      <c r="D445" s="29"/>
      <c r="E445" s="113"/>
      <c r="F445" s="29"/>
      <c r="G445" s="113"/>
      <c r="H445" s="113"/>
      <c r="I445" s="38"/>
    </row>
    <row r="446" spans="2:9" ht="22.5" customHeight="1">
      <c r="B446" s="39" t="s">
        <v>153</v>
      </c>
      <c r="C446" s="113" t="s">
        <v>154</v>
      </c>
      <c r="E446" s="113" t="s">
        <v>117</v>
      </c>
      <c r="F446" s="113"/>
      <c r="G446" s="113"/>
      <c r="H446" s="113"/>
      <c r="I446" s="114"/>
    </row>
    <row r="447" spans="2:9" ht="22.5" customHeight="1">
      <c r="B447" s="524" t="s">
        <v>118</v>
      </c>
      <c r="C447" s="525"/>
      <c r="D447" s="525"/>
      <c r="E447" s="525"/>
      <c r="F447" s="525"/>
      <c r="G447" s="525"/>
      <c r="H447" s="526"/>
      <c r="I447" s="248" t="s">
        <v>609</v>
      </c>
    </row>
    <row r="448" spans="2:9" ht="22.5" customHeight="1">
      <c r="B448" s="111"/>
      <c r="C448" s="130" t="s">
        <v>608</v>
      </c>
      <c r="D448" s="130"/>
      <c r="E448" s="130"/>
      <c r="F448" s="130"/>
      <c r="G448" s="130"/>
      <c r="H448" s="131"/>
      <c r="I448" s="114"/>
    </row>
    <row r="449" spans="2:9" ht="22.5" customHeight="1">
      <c r="B449" s="120"/>
      <c r="C449" s="113" t="s">
        <v>627</v>
      </c>
      <c r="D449" s="113"/>
      <c r="E449" s="113"/>
      <c r="F449" s="113"/>
      <c r="I449" s="133"/>
    </row>
    <row r="450" spans="2:9" ht="22.5" customHeight="1">
      <c r="B450" s="225" t="s">
        <v>605</v>
      </c>
      <c r="C450" s="226" t="s">
        <v>905</v>
      </c>
      <c r="D450" s="113" t="s">
        <v>607</v>
      </c>
      <c r="E450" s="245" t="s">
        <v>906</v>
      </c>
      <c r="F450" s="113"/>
      <c r="H450" s="209" t="s">
        <v>19</v>
      </c>
      <c r="I450" s="133">
        <f>+I418</f>
        <v>400</v>
      </c>
    </row>
    <row r="451" spans="2:9" ht="22.5" customHeight="1">
      <c r="B451" s="225"/>
      <c r="C451" s="226"/>
      <c r="D451" s="113"/>
      <c r="E451" s="227"/>
      <c r="F451" s="113"/>
      <c r="G451" s="113"/>
      <c r="H451" s="209"/>
      <c r="I451" s="228"/>
    </row>
    <row r="452" spans="2:9" ht="22.5" customHeight="1">
      <c r="B452" s="225"/>
      <c r="C452" s="226"/>
      <c r="D452" s="113"/>
      <c r="E452" s="227"/>
      <c r="F452" s="113"/>
      <c r="G452" s="113"/>
      <c r="H452" s="209"/>
      <c r="I452" s="228"/>
    </row>
    <row r="453" spans="2:9" ht="22.5" customHeight="1">
      <c r="B453" s="225"/>
      <c r="C453" s="226"/>
      <c r="D453" s="113"/>
      <c r="E453" s="227"/>
      <c r="F453" s="113"/>
      <c r="G453" s="113"/>
      <c r="H453" s="209"/>
      <c r="I453" s="228"/>
    </row>
    <row r="454" spans="2:9" ht="22.5" customHeight="1">
      <c r="B454" s="225"/>
      <c r="C454" s="226"/>
      <c r="D454" s="113"/>
      <c r="E454" s="227"/>
      <c r="F454" s="113"/>
      <c r="G454" s="113"/>
      <c r="H454" s="209"/>
      <c r="I454" s="228"/>
    </row>
    <row r="455" spans="2:9" ht="22.5" customHeight="1">
      <c r="B455" s="243"/>
      <c r="C455" s="244"/>
      <c r="D455" s="44"/>
      <c r="E455" s="244" t="s">
        <v>119</v>
      </c>
      <c r="F455" s="545" t="s">
        <v>807</v>
      </c>
      <c r="G455" s="546"/>
      <c r="H455" s="547"/>
      <c r="I455" s="132">
        <f>SUM(I449:I454)</f>
        <v>400</v>
      </c>
    </row>
    <row r="456" spans="2:9" ht="22.5" customHeight="1">
      <c r="B456" s="112"/>
      <c r="C456" s="113"/>
      <c r="D456" s="113"/>
      <c r="E456" s="113"/>
      <c r="F456" s="532" t="s">
        <v>322</v>
      </c>
      <c r="G456" s="532"/>
      <c r="H456" s="532"/>
      <c r="I456" s="114"/>
    </row>
    <row r="457" spans="2:9" ht="22.5" customHeight="1">
      <c r="B457" s="112"/>
      <c r="C457" s="29"/>
      <c r="D457" s="113"/>
      <c r="E457" s="113"/>
      <c r="F457" s="113"/>
      <c r="G457" s="113"/>
      <c r="H457" s="113"/>
      <c r="I457" s="114"/>
    </row>
    <row r="458" spans="2:9" ht="22.5" customHeight="1">
      <c r="B458" s="39"/>
      <c r="D458" s="447" t="s">
        <v>616</v>
      </c>
      <c r="E458" s="29" t="s">
        <v>613</v>
      </c>
      <c r="F458" s="29"/>
      <c r="G458" s="229" t="s">
        <v>614</v>
      </c>
      <c r="H458" s="29"/>
      <c r="I458" s="38"/>
    </row>
    <row r="459" spans="2:9" ht="22.5" customHeight="1">
      <c r="B459" s="39"/>
      <c r="D459" s="113"/>
      <c r="E459" s="113" t="str">
        <f>+D443</f>
        <v>นางสมควร  ท้าวน้อย</v>
      </c>
      <c r="F459" s="29"/>
      <c r="G459" s="113"/>
      <c r="H459" s="113"/>
      <c r="I459" s="38"/>
    </row>
    <row r="460" spans="2:9" ht="22.5" customHeight="1">
      <c r="B460" s="112"/>
      <c r="C460" s="113"/>
      <c r="D460" s="29"/>
      <c r="E460" s="29"/>
      <c r="F460" s="29"/>
      <c r="G460" s="29"/>
      <c r="H460" s="29"/>
      <c r="I460" s="38"/>
    </row>
    <row r="461" spans="2:9" ht="22.5" customHeight="1">
      <c r="B461" s="112"/>
      <c r="C461" s="113"/>
      <c r="D461" s="29"/>
      <c r="E461" s="29"/>
      <c r="F461" s="29"/>
      <c r="G461" s="29"/>
      <c r="H461" s="29"/>
      <c r="I461" s="38"/>
    </row>
    <row r="462" spans="2:9" ht="22.5" customHeight="1">
      <c r="B462" s="112"/>
      <c r="C462" s="113"/>
      <c r="D462" s="119"/>
      <c r="E462" s="119"/>
      <c r="F462" s="119"/>
      <c r="G462" s="119"/>
      <c r="H462" s="119"/>
      <c r="I462" s="38"/>
    </row>
    <row r="463" spans="2:9" ht="22.5" customHeight="1">
      <c r="B463" s="112"/>
      <c r="C463" s="113"/>
      <c r="D463" s="447" t="s">
        <v>616</v>
      </c>
      <c r="E463" s="29" t="s">
        <v>613</v>
      </c>
      <c r="F463" s="29"/>
      <c r="G463" s="229" t="s">
        <v>120</v>
      </c>
      <c r="H463" s="29"/>
      <c r="I463" s="38"/>
    </row>
    <row r="464" spans="2:9" ht="22.5" customHeight="1">
      <c r="B464" s="112"/>
      <c r="C464" s="113"/>
      <c r="D464" s="29"/>
      <c r="E464" s="14" t="s">
        <v>8</v>
      </c>
      <c r="F464" s="29"/>
      <c r="G464" s="29"/>
      <c r="H464" s="29"/>
      <c r="I464" s="127"/>
    </row>
    <row r="465" spans="2:9" ht="22.5" customHeight="1">
      <c r="B465" s="112"/>
      <c r="C465" s="113"/>
      <c r="D465" s="440" t="s">
        <v>611</v>
      </c>
      <c r="E465" s="14" t="s">
        <v>612</v>
      </c>
      <c r="F465" s="29"/>
      <c r="G465" s="29"/>
      <c r="H465" s="29"/>
      <c r="I465" s="127"/>
    </row>
    <row r="466" spans="2:9" ht="22.5" customHeight="1">
      <c r="B466" s="115"/>
      <c r="C466" s="116"/>
      <c r="D466" s="128" t="s">
        <v>1</v>
      </c>
      <c r="E466" s="40">
        <f>+F441</f>
        <v>30</v>
      </c>
      <c r="F466" s="55" t="str">
        <f>+G441</f>
        <v>เดือน สิงหาคาคม  พ.ศ.2560</v>
      </c>
      <c r="G466" s="55"/>
      <c r="H466" s="55"/>
      <c r="I466" s="129"/>
    </row>
    <row r="467" spans="2:9" ht="23.25">
      <c r="B467" s="112"/>
      <c r="C467" s="113"/>
      <c r="D467" s="230"/>
      <c r="E467" s="445"/>
      <c r="F467" s="52"/>
      <c r="G467" s="52"/>
      <c r="H467" s="52"/>
      <c r="I467" s="127"/>
    </row>
    <row r="468" spans="2:9" ht="23.25">
      <c r="B468" s="112"/>
      <c r="C468" s="246"/>
      <c r="D468" s="246"/>
      <c r="E468" s="119"/>
      <c r="F468" s="119"/>
      <c r="G468" s="29"/>
      <c r="H468" s="119"/>
      <c r="I468" s="312"/>
    </row>
    <row r="469" spans="2:9" ht="23.25">
      <c r="B469" s="112"/>
      <c r="C469" s="246"/>
      <c r="D469" s="246"/>
      <c r="E469" s="119"/>
      <c r="F469" s="119"/>
      <c r="G469" s="29"/>
      <c r="H469" s="119"/>
      <c r="I469" s="312"/>
    </row>
    <row r="470" spans="2:9" ht="23.25">
      <c r="B470" s="112"/>
      <c r="C470" s="246"/>
      <c r="D470" s="246"/>
      <c r="E470" s="119"/>
      <c r="F470" s="119"/>
      <c r="G470" s="29"/>
      <c r="H470" s="119"/>
      <c r="I470" s="312"/>
    </row>
    <row r="471" spans="2:9" ht="23.25">
      <c r="B471" s="112"/>
      <c r="C471" s="246"/>
      <c r="D471" s="246"/>
      <c r="E471" s="246" t="s">
        <v>116</v>
      </c>
      <c r="F471" s="246"/>
      <c r="G471" s="246"/>
      <c r="H471" s="246"/>
      <c r="I471" s="247"/>
    </row>
    <row r="472" spans="2:9" ht="23.25">
      <c r="B472" s="112"/>
      <c r="C472" s="113"/>
      <c r="D472" s="113"/>
      <c r="E472" s="52" t="s">
        <v>1</v>
      </c>
      <c r="F472" s="445">
        <f>+E434</f>
        <v>30</v>
      </c>
      <c r="G472" s="52" t="str">
        <f>+F434</f>
        <v>เดือน สิงหาคาคม  พ.ศ.2560</v>
      </c>
      <c r="H472" s="52"/>
      <c r="I472" s="38"/>
    </row>
    <row r="473" spans="2:9" ht="23.25">
      <c r="B473" s="112"/>
      <c r="C473" s="113"/>
      <c r="D473" s="113"/>
      <c r="E473" s="113"/>
      <c r="F473" s="113"/>
      <c r="G473" s="113"/>
      <c r="H473" s="113"/>
      <c r="I473" s="114"/>
    </row>
    <row r="474" spans="2:9" ht="23.25">
      <c r="B474" s="112"/>
      <c r="C474" s="113" t="s">
        <v>314</v>
      </c>
      <c r="D474" s="113" t="str">
        <f>+'7.ใบสำคัญรับเงินกก.'!C38</f>
        <v>นายวีรพล  ภิญโญยาง</v>
      </c>
      <c r="E474" s="113"/>
      <c r="F474" s="113"/>
      <c r="G474" s="113" t="s">
        <v>610</v>
      </c>
      <c r="H474" s="113"/>
      <c r="I474" s="38"/>
    </row>
    <row r="475" spans="2:9" ht="23.25">
      <c r="B475" s="112" t="s">
        <v>622</v>
      </c>
      <c r="C475" s="113" t="s">
        <v>326</v>
      </c>
      <c r="D475" s="29"/>
      <c r="E475" s="113"/>
      <c r="F475" s="113"/>
      <c r="G475" s="29"/>
      <c r="H475" s="113"/>
      <c r="I475" s="38"/>
    </row>
    <row r="476" spans="2:9" ht="23.25">
      <c r="B476" s="112" t="s">
        <v>615</v>
      </c>
      <c r="C476" s="113"/>
      <c r="D476" s="29"/>
      <c r="E476" s="113"/>
      <c r="F476" s="29"/>
      <c r="G476" s="113"/>
      <c r="H476" s="113"/>
      <c r="I476" s="38"/>
    </row>
    <row r="477" spans="2:9" ht="23.25">
      <c r="B477" s="39" t="s">
        <v>153</v>
      </c>
      <c r="C477" s="113" t="s">
        <v>154</v>
      </c>
      <c r="E477" s="113" t="s">
        <v>117</v>
      </c>
      <c r="F477" s="113"/>
      <c r="G477" s="113"/>
      <c r="H477" s="113"/>
      <c r="I477" s="114"/>
    </row>
    <row r="478" spans="2:9" ht="23.25">
      <c r="B478" s="524" t="s">
        <v>118</v>
      </c>
      <c r="C478" s="525"/>
      <c r="D478" s="525"/>
      <c r="E478" s="525"/>
      <c r="F478" s="525"/>
      <c r="G478" s="525"/>
      <c r="H478" s="526"/>
      <c r="I478" s="248" t="s">
        <v>609</v>
      </c>
    </row>
    <row r="479" spans="2:9" ht="23.25">
      <c r="B479" s="111"/>
      <c r="C479" s="130" t="s">
        <v>628</v>
      </c>
      <c r="D479" s="130"/>
      <c r="E479" s="130"/>
      <c r="F479" s="130"/>
      <c r="G479" s="130"/>
      <c r="H479" s="131"/>
      <c r="I479" s="114"/>
    </row>
    <row r="480" spans="2:9" ht="23.25">
      <c r="B480" s="120"/>
      <c r="C480" s="113" t="s">
        <v>627</v>
      </c>
      <c r="D480" s="113"/>
      <c r="E480" s="113"/>
      <c r="F480" s="113"/>
      <c r="I480" s="133"/>
    </row>
    <row r="481" spans="2:9" ht="23.25">
      <c r="B481" s="225" t="s">
        <v>605</v>
      </c>
      <c r="C481" s="226" t="s">
        <v>905</v>
      </c>
      <c r="D481" s="113" t="s">
        <v>607</v>
      </c>
      <c r="E481" s="245" t="s">
        <v>906</v>
      </c>
      <c r="F481" s="113"/>
      <c r="H481" s="209" t="s">
        <v>19</v>
      </c>
      <c r="I481" s="133">
        <v>200</v>
      </c>
    </row>
    <row r="482" spans="2:9" ht="23.25">
      <c r="B482" s="225"/>
      <c r="C482" s="226"/>
      <c r="D482" s="113"/>
      <c r="E482" s="227"/>
      <c r="F482" s="113"/>
      <c r="G482" s="113"/>
      <c r="H482" s="209"/>
      <c r="I482" s="228"/>
    </row>
    <row r="483" spans="2:9" ht="23.25">
      <c r="B483" s="225"/>
      <c r="C483" s="226"/>
      <c r="D483" s="113"/>
      <c r="E483" s="227"/>
      <c r="F483" s="113"/>
      <c r="G483" s="113"/>
      <c r="H483" s="209"/>
      <c r="I483" s="228"/>
    </row>
    <row r="484" spans="2:9" ht="23.25">
      <c r="B484" s="225"/>
      <c r="C484" s="226"/>
      <c r="D484" s="113"/>
      <c r="E484" s="227"/>
      <c r="F484" s="113"/>
      <c r="G484" s="113"/>
      <c r="H484" s="209"/>
      <c r="I484" s="228"/>
    </row>
    <row r="485" spans="2:9" ht="23.25">
      <c r="B485" s="225"/>
      <c r="C485" s="226"/>
      <c r="D485" s="113"/>
      <c r="E485" s="227"/>
      <c r="F485" s="113"/>
      <c r="G485" s="113"/>
      <c r="H485" s="209"/>
      <c r="I485" s="228"/>
    </row>
    <row r="486" spans="2:9" ht="23.25">
      <c r="B486" s="243"/>
      <c r="C486" s="244"/>
      <c r="D486" s="44"/>
      <c r="E486" s="244" t="s">
        <v>119</v>
      </c>
      <c r="F486" s="545" t="s">
        <v>626</v>
      </c>
      <c r="G486" s="546"/>
      <c r="H486" s="547"/>
      <c r="I486" s="132">
        <f>SUM(I480:I485)</f>
        <v>200</v>
      </c>
    </row>
    <row r="487" spans="2:9" ht="23.25">
      <c r="B487" s="112"/>
      <c r="C487" s="113"/>
      <c r="D487" s="113"/>
      <c r="E487" s="113"/>
      <c r="F487" s="532" t="s">
        <v>322</v>
      </c>
      <c r="G487" s="532"/>
      <c r="H487" s="532"/>
      <c r="I487" s="114"/>
    </row>
    <row r="488" spans="2:9" ht="23.25">
      <c r="B488" s="112"/>
      <c r="C488" s="29"/>
      <c r="D488" s="113"/>
      <c r="E488" s="113"/>
      <c r="F488" s="113"/>
      <c r="G488" s="113"/>
      <c r="H488" s="113"/>
      <c r="I488" s="114"/>
    </row>
    <row r="489" spans="2:9" ht="23.25" customHeight="1">
      <c r="B489" s="39"/>
      <c r="D489" s="447" t="s">
        <v>616</v>
      </c>
      <c r="E489" s="29" t="s">
        <v>613</v>
      </c>
      <c r="F489" s="29"/>
      <c r="G489" s="229" t="s">
        <v>614</v>
      </c>
      <c r="H489" s="29"/>
      <c r="I489" s="38"/>
    </row>
    <row r="490" spans="2:9" ht="23.25">
      <c r="B490" s="39"/>
      <c r="D490" s="113"/>
      <c r="E490" s="113" t="str">
        <f>+D474</f>
        <v>นายวีรพล  ภิญโญยาง</v>
      </c>
      <c r="F490" s="29"/>
      <c r="G490" s="113"/>
      <c r="H490" s="113"/>
      <c r="I490" s="38"/>
    </row>
    <row r="491" spans="2:9" ht="23.25">
      <c r="B491" s="112"/>
      <c r="C491" s="113"/>
      <c r="D491" s="29"/>
      <c r="E491" s="29"/>
      <c r="F491" s="29"/>
      <c r="G491" s="29"/>
      <c r="H491" s="29"/>
      <c r="I491" s="38"/>
    </row>
    <row r="492" spans="2:9" ht="23.25">
      <c r="B492" s="112"/>
      <c r="C492" s="113"/>
      <c r="D492" s="29"/>
      <c r="E492" s="29"/>
      <c r="F492" s="29"/>
      <c r="G492" s="29"/>
      <c r="H492" s="29"/>
      <c r="I492" s="38"/>
    </row>
    <row r="493" spans="2:9" ht="23.25">
      <c r="B493" s="112"/>
      <c r="C493" s="113"/>
      <c r="D493" s="119"/>
      <c r="E493" s="119"/>
      <c r="F493" s="119"/>
      <c r="G493" s="119"/>
      <c r="H493" s="119"/>
      <c r="I493" s="38"/>
    </row>
    <row r="494" spans="2:9" ht="23.25">
      <c r="B494" s="112"/>
      <c r="C494" s="113"/>
      <c r="D494" s="447" t="s">
        <v>616</v>
      </c>
      <c r="E494" s="29" t="s">
        <v>613</v>
      </c>
      <c r="F494" s="29"/>
      <c r="G494" s="229" t="s">
        <v>120</v>
      </c>
      <c r="H494" s="29"/>
      <c r="I494" s="38"/>
    </row>
    <row r="495" spans="2:9" ht="23.25">
      <c r="B495" s="112"/>
      <c r="C495" s="113"/>
      <c r="D495" s="29"/>
      <c r="E495" s="14" t="s">
        <v>8</v>
      </c>
      <c r="F495" s="29"/>
      <c r="G495" s="29"/>
      <c r="H495" s="29"/>
      <c r="I495" s="127"/>
    </row>
    <row r="496" spans="2:9" ht="23.25">
      <c r="B496" s="112"/>
      <c r="C496" s="113"/>
      <c r="D496" s="440" t="s">
        <v>611</v>
      </c>
      <c r="E496" s="14" t="s">
        <v>612</v>
      </c>
      <c r="F496" s="29"/>
      <c r="G496" s="29"/>
      <c r="H496" s="29"/>
      <c r="I496" s="127"/>
    </row>
    <row r="497" spans="2:9" ht="23.25">
      <c r="B497" s="115"/>
      <c r="C497" s="116"/>
      <c r="D497" s="128" t="s">
        <v>1</v>
      </c>
      <c r="E497" s="40">
        <f>+F472</f>
        <v>30</v>
      </c>
      <c r="F497" s="55" t="str">
        <f>+G472</f>
        <v>เดือน สิงหาคาคม  พ.ศ.2560</v>
      </c>
      <c r="G497" s="55"/>
      <c r="H497" s="55"/>
      <c r="I497" s="129"/>
    </row>
    <row r="498" spans="2:9" ht="23.25" customHeight="1">
      <c r="B498" s="111"/>
      <c r="C498" s="255"/>
      <c r="D498" s="255"/>
      <c r="E498" s="220"/>
      <c r="F498" s="220"/>
      <c r="G498" s="35"/>
      <c r="H498" s="220"/>
      <c r="I498" s="256"/>
    </row>
    <row r="499" spans="2:9" ht="23.25" customHeight="1">
      <c r="B499" s="112"/>
      <c r="C499" s="246"/>
      <c r="D499" s="246"/>
      <c r="E499" s="119"/>
      <c r="F499" s="119"/>
      <c r="G499" s="29"/>
      <c r="H499" s="119"/>
      <c r="I499" s="312"/>
    </row>
    <row r="500" spans="2:9" ht="23.25" customHeight="1">
      <c r="B500" s="112"/>
      <c r="C500" s="246"/>
      <c r="D500" s="246"/>
      <c r="E500" s="119"/>
      <c r="F500" s="119"/>
      <c r="G500" s="29"/>
      <c r="H500" s="119"/>
      <c r="I500" s="312"/>
    </row>
    <row r="501" spans="2:9" ht="23.25" customHeight="1">
      <c r="B501" s="112"/>
      <c r="C501" s="246"/>
      <c r="D501" s="246"/>
      <c r="E501" s="119"/>
      <c r="F501" s="119"/>
      <c r="G501" s="29"/>
      <c r="H501" s="119"/>
      <c r="I501" s="312"/>
    </row>
    <row r="502" spans="2:9" ht="23.25" customHeight="1">
      <c r="B502" s="112"/>
      <c r="C502" s="246"/>
      <c r="D502" s="246"/>
      <c r="E502" s="246" t="s">
        <v>116</v>
      </c>
      <c r="F502" s="246"/>
      <c r="G502" s="246"/>
      <c r="H502" s="246"/>
      <c r="I502" s="247"/>
    </row>
    <row r="503" spans="2:9" ht="23.25" customHeight="1">
      <c r="B503" s="112"/>
      <c r="C503" s="113"/>
      <c r="D503" s="113"/>
      <c r="E503" s="52" t="s">
        <v>1</v>
      </c>
      <c r="F503" s="445">
        <f>+E497</f>
        <v>30</v>
      </c>
      <c r="G503" s="52" t="str">
        <f>+F497</f>
        <v>เดือน สิงหาคาคม  พ.ศ.2560</v>
      </c>
      <c r="H503" s="52"/>
      <c r="I503" s="38"/>
    </row>
    <row r="504" spans="2:9" ht="23.25" customHeight="1">
      <c r="B504" s="112"/>
      <c r="C504" s="113"/>
      <c r="D504" s="113"/>
      <c r="E504" s="113"/>
      <c r="F504" s="113"/>
      <c r="G504" s="113"/>
      <c r="H504" s="113"/>
      <c r="I504" s="114"/>
    </row>
    <row r="505" spans="2:9" ht="23.25" customHeight="1">
      <c r="B505" s="112"/>
      <c r="C505" s="113" t="s">
        <v>314</v>
      </c>
      <c r="D505" s="113" t="str">
        <f>+'7.2บันทึกรายงานการปช.'!C365</f>
        <v>นายจิรยุทธ์  เที่ยงสันเทียะ</v>
      </c>
      <c r="E505" s="113"/>
      <c r="F505" s="113"/>
      <c r="G505" s="113" t="s">
        <v>610</v>
      </c>
      <c r="H505" s="113"/>
      <c r="I505" s="38"/>
    </row>
    <row r="506" spans="2:9" ht="23.25" customHeight="1">
      <c r="B506" s="112" t="s">
        <v>808</v>
      </c>
      <c r="C506" s="113" t="s">
        <v>326</v>
      </c>
      <c r="D506" s="29"/>
      <c r="E506" s="113"/>
      <c r="F506" s="113"/>
      <c r="G506" s="29"/>
      <c r="H506" s="113"/>
      <c r="I506" s="38"/>
    </row>
    <row r="507" spans="2:9" ht="23.25" customHeight="1">
      <c r="B507" s="112" t="s">
        <v>615</v>
      </c>
      <c r="C507" s="113"/>
      <c r="D507" s="29"/>
      <c r="E507" s="113"/>
      <c r="F507" s="29"/>
      <c r="G507" s="113"/>
      <c r="H507" s="113"/>
      <c r="I507" s="38"/>
    </row>
    <row r="508" spans="2:9" ht="23.25" customHeight="1">
      <c r="B508" s="39" t="s">
        <v>153</v>
      </c>
      <c r="C508" s="113" t="s">
        <v>154</v>
      </c>
      <c r="E508" s="113" t="s">
        <v>117</v>
      </c>
      <c r="F508" s="113"/>
      <c r="G508" s="113"/>
      <c r="H508" s="113"/>
      <c r="I508" s="114"/>
    </row>
    <row r="509" spans="2:9" ht="23.25" customHeight="1">
      <c r="B509" s="524" t="s">
        <v>118</v>
      </c>
      <c r="C509" s="525"/>
      <c r="D509" s="525"/>
      <c r="E509" s="525"/>
      <c r="F509" s="525"/>
      <c r="G509" s="525"/>
      <c r="H509" s="526"/>
      <c r="I509" s="248" t="s">
        <v>609</v>
      </c>
    </row>
    <row r="510" spans="2:9" ht="23.25" customHeight="1">
      <c r="B510" s="111"/>
      <c r="C510" s="130" t="s">
        <v>628</v>
      </c>
      <c r="D510" s="130"/>
      <c r="E510" s="130"/>
      <c r="F510" s="130"/>
      <c r="G510" s="130"/>
      <c r="H510" s="131"/>
      <c r="I510" s="114"/>
    </row>
    <row r="511" spans="2:9" ht="23.25" customHeight="1">
      <c r="B511" s="120"/>
      <c r="C511" s="113" t="s">
        <v>627</v>
      </c>
      <c r="D511" s="113"/>
      <c r="E511" s="113"/>
      <c r="F511" s="113"/>
      <c r="I511" s="133"/>
    </row>
    <row r="512" spans="2:9" ht="23.25" customHeight="1">
      <c r="B512" s="225" t="s">
        <v>605</v>
      </c>
      <c r="C512" s="226" t="s">
        <v>905</v>
      </c>
      <c r="D512" s="113" t="s">
        <v>607</v>
      </c>
      <c r="E512" s="245" t="s">
        <v>906</v>
      </c>
      <c r="F512" s="113"/>
      <c r="H512" s="209" t="s">
        <v>19</v>
      </c>
      <c r="I512" s="133">
        <f>+I486</f>
        <v>200</v>
      </c>
    </row>
    <row r="513" spans="2:9" ht="23.25" customHeight="1">
      <c r="B513" s="225"/>
      <c r="C513" s="226"/>
      <c r="D513" s="113"/>
      <c r="E513" s="227"/>
      <c r="F513" s="113"/>
      <c r="G513" s="113"/>
      <c r="H513" s="209"/>
      <c r="I513" s="228"/>
    </row>
    <row r="514" spans="2:9" ht="23.25" customHeight="1">
      <c r="B514" s="225"/>
      <c r="C514" s="226"/>
      <c r="D514" s="113"/>
      <c r="E514" s="227"/>
      <c r="F514" s="113"/>
      <c r="G514" s="113"/>
      <c r="H514" s="209"/>
      <c r="I514" s="228"/>
    </row>
    <row r="515" spans="2:9" ht="23.25" customHeight="1">
      <c r="B515" s="225"/>
      <c r="C515" s="226"/>
      <c r="D515" s="113"/>
      <c r="E515" s="227"/>
      <c r="F515" s="113"/>
      <c r="G515" s="113"/>
      <c r="H515" s="209"/>
      <c r="I515" s="228"/>
    </row>
    <row r="516" spans="2:9" ht="23.25" customHeight="1">
      <c r="B516" s="225"/>
      <c r="C516" s="226"/>
      <c r="D516" s="113"/>
      <c r="E516" s="227"/>
      <c r="F516" s="113"/>
      <c r="G516" s="113"/>
      <c r="H516" s="209"/>
      <c r="I516" s="228"/>
    </row>
    <row r="517" spans="2:9" ht="23.25" customHeight="1">
      <c r="B517" s="243"/>
      <c r="C517" s="244"/>
      <c r="D517" s="44"/>
      <c r="E517" s="244" t="s">
        <v>119</v>
      </c>
      <c r="F517" s="545" t="str">
        <f>+F486</f>
        <v>(สองร้อยบาทถ้วน)</v>
      </c>
      <c r="G517" s="546"/>
      <c r="H517" s="547"/>
      <c r="I517" s="132">
        <f>SUM(I511:I516)</f>
        <v>200</v>
      </c>
    </row>
    <row r="518" spans="2:9" ht="23.25" customHeight="1">
      <c r="B518" s="112"/>
      <c r="C518" s="113"/>
      <c r="D518" s="113"/>
      <c r="E518" s="113"/>
      <c r="F518" s="532" t="s">
        <v>322</v>
      </c>
      <c r="G518" s="532"/>
      <c r="H518" s="532"/>
      <c r="I518" s="114"/>
    </row>
    <row r="519" spans="2:9" ht="23.25" customHeight="1">
      <c r="B519" s="112"/>
      <c r="C519" s="29"/>
      <c r="D519" s="113"/>
      <c r="E519" s="113"/>
      <c r="F519" s="113"/>
      <c r="G519" s="113"/>
      <c r="H519" s="113"/>
      <c r="I519" s="114"/>
    </row>
    <row r="520" spans="2:9" ht="23.25" customHeight="1">
      <c r="B520" s="39"/>
      <c r="D520" s="447" t="s">
        <v>616</v>
      </c>
      <c r="E520" s="29" t="s">
        <v>613</v>
      </c>
      <c r="F520" s="29"/>
      <c r="G520" s="229" t="s">
        <v>614</v>
      </c>
      <c r="H520" s="29"/>
      <c r="I520" s="38"/>
    </row>
    <row r="521" spans="2:9" ht="23.25" customHeight="1">
      <c r="B521" s="39"/>
      <c r="D521" s="113"/>
      <c r="E521" s="113" t="str">
        <f>+D505</f>
        <v>นายจิรยุทธ์  เที่ยงสันเทียะ</v>
      </c>
      <c r="F521" s="29"/>
      <c r="G521" s="113"/>
      <c r="H521" s="113"/>
      <c r="I521" s="38"/>
    </row>
    <row r="522" spans="2:9" ht="23.25" customHeight="1">
      <c r="B522" s="112"/>
      <c r="C522" s="113"/>
      <c r="D522" s="29"/>
      <c r="E522" s="29"/>
      <c r="F522" s="29"/>
      <c r="G522" s="29"/>
      <c r="H522" s="29"/>
      <c r="I522" s="38"/>
    </row>
    <row r="523" spans="2:9" ht="23.25" customHeight="1">
      <c r="B523" s="112"/>
      <c r="C523" s="113"/>
      <c r="D523" s="29"/>
      <c r="E523" s="29"/>
      <c r="F523" s="29"/>
      <c r="G523" s="29"/>
      <c r="H523" s="29"/>
      <c r="I523" s="38"/>
    </row>
    <row r="524" spans="2:9" ht="23.25" customHeight="1">
      <c r="B524" s="112"/>
      <c r="C524" s="113"/>
      <c r="D524" s="119"/>
      <c r="E524" s="119"/>
      <c r="F524" s="119"/>
      <c r="G524" s="119"/>
      <c r="H524" s="119"/>
      <c r="I524" s="38"/>
    </row>
    <row r="525" spans="2:9" ht="23.25" customHeight="1">
      <c r="B525" s="112"/>
      <c r="C525" s="113"/>
      <c r="D525" s="447" t="s">
        <v>616</v>
      </c>
      <c r="E525" s="29" t="s">
        <v>613</v>
      </c>
      <c r="F525" s="29"/>
      <c r="G525" s="229" t="s">
        <v>120</v>
      </c>
      <c r="H525" s="29"/>
      <c r="I525" s="38"/>
    </row>
    <row r="526" spans="2:9" ht="23.25" customHeight="1">
      <c r="B526" s="112"/>
      <c r="C526" s="113"/>
      <c r="D526" s="29"/>
      <c r="E526" s="14" t="s">
        <v>8</v>
      </c>
      <c r="F526" s="29"/>
      <c r="G526" s="29"/>
      <c r="H526" s="29"/>
      <c r="I526" s="127"/>
    </row>
    <row r="527" spans="2:9" ht="23.25" customHeight="1">
      <c r="B527" s="112"/>
      <c r="C527" s="113"/>
      <c r="D527" s="440" t="s">
        <v>611</v>
      </c>
      <c r="E527" s="14" t="s">
        <v>612</v>
      </c>
      <c r="F527" s="29"/>
      <c r="G527" s="29"/>
      <c r="H527" s="29"/>
      <c r="I527" s="127"/>
    </row>
    <row r="528" spans="2:9" ht="23.25" customHeight="1">
      <c r="B528" s="115"/>
      <c r="C528" s="116"/>
      <c r="D528" s="128" t="s">
        <v>1</v>
      </c>
      <c r="E528" s="40">
        <f>+F503</f>
        <v>30</v>
      </c>
      <c r="F528" s="55" t="str">
        <f>+G503</f>
        <v>เดือน สิงหาคาคม  พ.ศ.2560</v>
      </c>
      <c r="G528" s="55"/>
      <c r="H528" s="55"/>
      <c r="I528" s="129"/>
    </row>
    <row r="529" spans="2:9" ht="23.25" customHeight="1">
      <c r="B529" s="111"/>
      <c r="C529" s="255"/>
      <c r="D529" s="255"/>
      <c r="E529" s="220"/>
      <c r="F529" s="220"/>
      <c r="G529" s="35"/>
      <c r="H529" s="220"/>
      <c r="I529" s="256"/>
    </row>
    <row r="530" spans="2:9" ht="23.25" customHeight="1">
      <c r="B530" s="112"/>
      <c r="C530" s="246"/>
      <c r="D530" s="246"/>
      <c r="E530" s="119"/>
      <c r="F530" s="119"/>
      <c r="G530" s="29"/>
      <c r="H530" s="119"/>
      <c r="I530" s="312"/>
    </row>
    <row r="531" spans="2:9" ht="23.25" customHeight="1">
      <c r="B531" s="112"/>
      <c r="C531" s="246"/>
      <c r="D531" s="246"/>
      <c r="E531" s="119"/>
      <c r="F531" s="119"/>
      <c r="G531" s="29"/>
      <c r="H531" s="119"/>
      <c r="I531" s="312"/>
    </row>
    <row r="532" spans="2:9" ht="23.25" customHeight="1">
      <c r="B532" s="112"/>
      <c r="C532" s="246"/>
      <c r="D532" s="246"/>
      <c r="E532" s="119"/>
      <c r="F532" s="119"/>
      <c r="G532" s="29"/>
      <c r="H532" s="119"/>
      <c r="I532" s="312"/>
    </row>
    <row r="533" spans="2:9" ht="23.25" customHeight="1">
      <c r="B533" s="112"/>
      <c r="C533" s="246"/>
      <c r="D533" s="246"/>
      <c r="E533" s="246" t="s">
        <v>116</v>
      </c>
      <c r="F533" s="246"/>
      <c r="G533" s="246"/>
      <c r="H533" s="246"/>
      <c r="I533" s="247"/>
    </row>
    <row r="534" spans="2:9" ht="23.25" customHeight="1">
      <c r="B534" s="112"/>
      <c r="C534" s="113"/>
      <c r="D534" s="113"/>
      <c r="E534" s="52" t="s">
        <v>1</v>
      </c>
      <c r="F534" s="445">
        <f>+E528</f>
        <v>30</v>
      </c>
      <c r="G534" s="52" t="str">
        <f>+F528</f>
        <v>เดือน สิงหาคาคม  พ.ศ.2560</v>
      </c>
      <c r="H534" s="52"/>
      <c r="I534" s="38"/>
    </row>
    <row r="535" spans="2:9" ht="23.25" customHeight="1">
      <c r="B535" s="112"/>
      <c r="C535" s="113"/>
      <c r="D535" s="113"/>
      <c r="E535" s="113"/>
      <c r="F535" s="113"/>
      <c r="G535" s="113"/>
      <c r="H535" s="113"/>
      <c r="I535" s="114"/>
    </row>
    <row r="536" spans="2:9" ht="23.25" customHeight="1">
      <c r="B536" s="112"/>
      <c r="C536" s="113" t="s">
        <v>314</v>
      </c>
      <c r="D536" s="113" t="str">
        <f>+'7.2บันทึกรายงานการปช.'!C366</f>
        <v>น.ส.กัลยากร  นิสัยตรง</v>
      </c>
      <c r="E536" s="113"/>
      <c r="F536" s="113"/>
      <c r="G536" s="113" t="s">
        <v>610</v>
      </c>
      <c r="H536" s="113"/>
      <c r="I536" s="38"/>
    </row>
    <row r="537" spans="2:9" ht="23.25" customHeight="1">
      <c r="B537" s="112" t="s">
        <v>622</v>
      </c>
      <c r="C537" s="113" t="s">
        <v>623</v>
      </c>
      <c r="D537" s="29"/>
      <c r="E537" s="113"/>
      <c r="F537" s="113"/>
      <c r="G537" s="29"/>
      <c r="H537" s="113"/>
      <c r="I537" s="38"/>
    </row>
    <row r="538" spans="2:9" ht="23.25" customHeight="1">
      <c r="B538" s="112" t="s">
        <v>615</v>
      </c>
      <c r="C538" s="113"/>
      <c r="D538" s="29"/>
      <c r="E538" s="113"/>
      <c r="F538" s="29"/>
      <c r="G538" s="113"/>
      <c r="H538" s="113"/>
      <c r="I538" s="38"/>
    </row>
    <row r="539" spans="2:9" ht="23.25" customHeight="1">
      <c r="B539" s="39" t="s">
        <v>153</v>
      </c>
      <c r="C539" s="113" t="s">
        <v>154</v>
      </c>
      <c r="E539" s="113" t="s">
        <v>117</v>
      </c>
      <c r="F539" s="113"/>
      <c r="G539" s="113"/>
      <c r="H539" s="113"/>
      <c r="I539" s="114"/>
    </row>
    <row r="540" spans="2:9" ht="23.25" customHeight="1">
      <c r="B540" s="524" t="s">
        <v>118</v>
      </c>
      <c r="C540" s="525"/>
      <c r="D540" s="525"/>
      <c r="E540" s="525"/>
      <c r="F540" s="525"/>
      <c r="G540" s="525"/>
      <c r="H540" s="526"/>
      <c r="I540" s="248" t="s">
        <v>609</v>
      </c>
    </row>
    <row r="541" spans="2:9" ht="23.25" customHeight="1">
      <c r="B541" s="111"/>
      <c r="C541" s="130" t="s">
        <v>628</v>
      </c>
      <c r="D541" s="130"/>
      <c r="E541" s="130"/>
      <c r="F541" s="130"/>
      <c r="G541" s="130"/>
      <c r="H541" s="131"/>
      <c r="I541" s="114"/>
    </row>
    <row r="542" spans="2:9" ht="23.25" customHeight="1">
      <c r="B542" s="120"/>
      <c r="C542" s="113" t="s">
        <v>627</v>
      </c>
      <c r="D542" s="113"/>
      <c r="E542" s="113"/>
      <c r="F542" s="113"/>
      <c r="I542" s="133"/>
    </row>
    <row r="543" spans="2:9" ht="23.25" customHeight="1">
      <c r="B543" s="225" t="s">
        <v>605</v>
      </c>
      <c r="C543" s="226" t="s">
        <v>905</v>
      </c>
      <c r="D543" s="113" t="s">
        <v>607</v>
      </c>
      <c r="E543" s="245" t="s">
        <v>906</v>
      </c>
      <c r="F543" s="113"/>
      <c r="H543" s="209" t="s">
        <v>19</v>
      </c>
      <c r="I543" s="133">
        <f>+I512</f>
        <v>200</v>
      </c>
    </row>
    <row r="544" spans="2:9" ht="23.25" customHeight="1">
      <c r="B544" s="225"/>
      <c r="C544" s="226"/>
      <c r="D544" s="113"/>
      <c r="E544" s="227"/>
      <c r="F544" s="113"/>
      <c r="G544" s="113"/>
      <c r="H544" s="209"/>
      <c r="I544" s="228"/>
    </row>
    <row r="545" spans="2:9" ht="23.25" customHeight="1">
      <c r="B545" s="225"/>
      <c r="C545" s="226"/>
      <c r="D545" s="113"/>
      <c r="E545" s="227"/>
      <c r="F545" s="113"/>
      <c r="G545" s="113"/>
      <c r="H545" s="209"/>
      <c r="I545" s="228"/>
    </row>
    <row r="546" spans="2:9" ht="23.25" customHeight="1">
      <c r="B546" s="225"/>
      <c r="C546" s="226"/>
      <c r="D546" s="113"/>
      <c r="E546" s="227"/>
      <c r="F546" s="113"/>
      <c r="G546" s="113"/>
      <c r="H546" s="209"/>
      <c r="I546" s="228"/>
    </row>
    <row r="547" spans="2:9" ht="23.25" customHeight="1">
      <c r="B547" s="225"/>
      <c r="C547" s="226"/>
      <c r="D547" s="113"/>
      <c r="E547" s="227"/>
      <c r="F547" s="113"/>
      <c r="G547" s="113"/>
      <c r="H547" s="209"/>
      <c r="I547" s="228"/>
    </row>
    <row r="548" spans="2:9" ht="23.25" customHeight="1">
      <c r="B548" s="243"/>
      <c r="C548" s="244"/>
      <c r="D548" s="44"/>
      <c r="E548" s="244" t="s">
        <v>119</v>
      </c>
      <c r="F548" s="545" t="str">
        <f>+F517</f>
        <v>(สองร้อยบาทถ้วน)</v>
      </c>
      <c r="G548" s="546"/>
      <c r="H548" s="547"/>
      <c r="I548" s="132">
        <f>SUM(I542:I547)</f>
        <v>200</v>
      </c>
    </row>
    <row r="549" spans="2:9" ht="23.25" customHeight="1">
      <c r="B549" s="112"/>
      <c r="C549" s="113"/>
      <c r="D549" s="113"/>
      <c r="E549" s="113"/>
      <c r="F549" s="532" t="s">
        <v>322</v>
      </c>
      <c r="G549" s="532"/>
      <c r="H549" s="532"/>
      <c r="I549" s="114"/>
    </row>
    <row r="550" spans="2:9" ht="23.25" customHeight="1">
      <c r="B550" s="112"/>
      <c r="C550" s="29"/>
      <c r="D550" s="113"/>
      <c r="E550" s="113"/>
      <c r="F550" s="113"/>
      <c r="G550" s="113"/>
      <c r="H550" s="113"/>
      <c r="I550" s="114"/>
    </row>
    <row r="551" spans="2:9" ht="23.25" customHeight="1">
      <c r="B551" s="39"/>
      <c r="D551" s="447" t="s">
        <v>616</v>
      </c>
      <c r="E551" s="29" t="s">
        <v>613</v>
      </c>
      <c r="F551" s="29"/>
      <c r="G551" s="229" t="s">
        <v>614</v>
      </c>
      <c r="H551" s="29"/>
      <c r="I551" s="38"/>
    </row>
    <row r="552" spans="2:9" ht="23.25" customHeight="1">
      <c r="B552" s="39"/>
      <c r="D552" s="113"/>
      <c r="E552" s="113" t="str">
        <f>+D536</f>
        <v>น.ส.กัลยากร  นิสัยตรง</v>
      </c>
      <c r="F552" s="29"/>
      <c r="G552" s="113"/>
      <c r="H552" s="113"/>
      <c r="I552" s="38"/>
    </row>
    <row r="553" spans="2:9" ht="23.25" customHeight="1">
      <c r="B553" s="112"/>
      <c r="C553" s="113"/>
      <c r="D553" s="29"/>
      <c r="E553" s="29"/>
      <c r="F553" s="29"/>
      <c r="G553" s="29"/>
      <c r="H553" s="29"/>
      <c r="I553" s="38"/>
    </row>
    <row r="554" spans="2:9" ht="23.25" customHeight="1">
      <c r="B554" s="112"/>
      <c r="C554" s="113"/>
      <c r="D554" s="29"/>
      <c r="E554" s="29"/>
      <c r="F554" s="29"/>
      <c r="G554" s="29"/>
      <c r="H554" s="29"/>
      <c r="I554" s="38"/>
    </row>
    <row r="555" spans="2:9" ht="23.25" customHeight="1">
      <c r="B555" s="112"/>
      <c r="C555" s="113"/>
      <c r="D555" s="119"/>
      <c r="E555" s="119"/>
      <c r="F555" s="119"/>
      <c r="G555" s="119"/>
      <c r="H555" s="119"/>
      <c r="I555" s="38"/>
    </row>
    <row r="556" spans="2:9" ht="23.25" customHeight="1">
      <c r="B556" s="112"/>
      <c r="C556" s="113"/>
      <c r="D556" s="447" t="s">
        <v>616</v>
      </c>
      <c r="E556" s="29" t="s">
        <v>613</v>
      </c>
      <c r="F556" s="29"/>
      <c r="G556" s="229" t="s">
        <v>120</v>
      </c>
      <c r="H556" s="29"/>
      <c r="I556" s="38"/>
    </row>
    <row r="557" spans="2:9" ht="23.25" customHeight="1">
      <c r="B557" s="112"/>
      <c r="C557" s="113"/>
      <c r="D557" s="29"/>
      <c r="E557" s="14" t="s">
        <v>8</v>
      </c>
      <c r="F557" s="29"/>
      <c r="G557" s="29"/>
      <c r="H557" s="29"/>
      <c r="I557" s="127"/>
    </row>
    <row r="558" spans="2:9" ht="23.25" customHeight="1">
      <c r="B558" s="112"/>
      <c r="C558" s="113"/>
      <c r="D558" s="440" t="s">
        <v>611</v>
      </c>
      <c r="E558" s="14" t="s">
        <v>612</v>
      </c>
      <c r="F558" s="29"/>
      <c r="G558" s="29"/>
      <c r="H558" s="29"/>
      <c r="I558" s="127"/>
    </row>
    <row r="559" spans="2:9" ht="23.25" customHeight="1">
      <c r="B559" s="115"/>
      <c r="C559" s="116"/>
      <c r="D559" s="128" t="s">
        <v>1</v>
      </c>
      <c r="E559" s="40">
        <f>+F534</f>
        <v>30</v>
      </c>
      <c r="F559" s="55" t="str">
        <f>+G503</f>
        <v>เดือน สิงหาคาคม  พ.ศ.2560</v>
      </c>
      <c r="G559" s="55"/>
      <c r="H559" s="55"/>
      <c r="I559" s="129"/>
    </row>
    <row r="560" spans="2:9" ht="23.25" customHeight="1">
      <c r="B560" s="111"/>
      <c r="C560" s="255"/>
      <c r="D560" s="255"/>
      <c r="E560" s="220"/>
      <c r="F560" s="220"/>
      <c r="G560" s="35"/>
      <c r="H560" s="220"/>
      <c r="I560" s="256"/>
    </row>
    <row r="561" spans="2:9" ht="23.25" customHeight="1">
      <c r="B561" s="112"/>
      <c r="C561" s="246"/>
      <c r="D561" s="246"/>
      <c r="E561" s="119"/>
      <c r="F561" s="119"/>
      <c r="G561" s="29"/>
      <c r="H561" s="119"/>
      <c r="I561" s="312"/>
    </row>
    <row r="562" spans="2:9" ht="23.25" customHeight="1">
      <c r="B562" s="112"/>
      <c r="C562" s="246"/>
      <c r="D562" s="246"/>
      <c r="E562" s="119"/>
      <c r="F562" s="119"/>
      <c r="G562" s="29"/>
      <c r="H562" s="119"/>
      <c r="I562" s="312"/>
    </row>
    <row r="563" spans="2:9" ht="23.25" customHeight="1">
      <c r="B563" s="112"/>
      <c r="C563" s="246"/>
      <c r="D563" s="246"/>
      <c r="E563" s="119"/>
      <c r="F563" s="119"/>
      <c r="G563" s="29"/>
      <c r="H563" s="119"/>
      <c r="I563" s="312"/>
    </row>
    <row r="564" spans="2:9" ht="23.25" customHeight="1">
      <c r="B564" s="112"/>
      <c r="C564" s="246"/>
      <c r="D564" s="246"/>
      <c r="E564" s="246" t="s">
        <v>116</v>
      </c>
      <c r="F564" s="246"/>
      <c r="G564" s="246"/>
      <c r="H564" s="246"/>
      <c r="I564" s="247"/>
    </row>
    <row r="565" spans="2:9" ht="23.25" customHeight="1">
      <c r="B565" s="112"/>
      <c r="C565" s="113"/>
      <c r="D565" s="113"/>
      <c r="E565" s="52" t="s">
        <v>1</v>
      </c>
      <c r="F565" s="445">
        <f>+E559</f>
        <v>30</v>
      </c>
      <c r="G565" s="52" t="str">
        <f>+F559</f>
        <v>เดือน สิงหาคาคม  พ.ศ.2560</v>
      </c>
      <c r="H565" s="52"/>
      <c r="I565" s="38"/>
    </row>
    <row r="566" spans="2:9" ht="23.25" customHeight="1">
      <c r="B566" s="112"/>
      <c r="C566" s="113"/>
      <c r="D566" s="113"/>
      <c r="E566" s="113"/>
      <c r="F566" s="113"/>
      <c r="G566" s="113"/>
      <c r="H566" s="113"/>
      <c r="I566" s="114"/>
    </row>
    <row r="567" spans="2:9" ht="23.25" customHeight="1">
      <c r="B567" s="112"/>
      <c r="C567" s="113" t="s">
        <v>314</v>
      </c>
      <c r="D567" s="113" t="str">
        <f>+'7.ใบสำคัญรับเงินกก.'!C41</f>
        <v>นางสาวประทุมพร  นาสูงเนิน</v>
      </c>
      <c r="E567" s="113"/>
      <c r="F567" s="113"/>
      <c r="G567" s="113" t="s">
        <v>610</v>
      </c>
      <c r="H567" s="113"/>
      <c r="I567" s="38"/>
    </row>
    <row r="568" spans="2:9" ht="23.25" customHeight="1">
      <c r="B568" s="112" t="s">
        <v>625</v>
      </c>
      <c r="C568" s="113" t="s">
        <v>624</v>
      </c>
      <c r="D568" s="29"/>
      <c r="E568" s="113"/>
      <c r="F568" s="113"/>
      <c r="G568" s="29"/>
      <c r="H568" s="113"/>
      <c r="I568" s="38"/>
    </row>
    <row r="569" spans="2:9" ht="23.25" customHeight="1">
      <c r="B569" s="112" t="s">
        <v>615</v>
      </c>
      <c r="C569" s="113"/>
      <c r="D569" s="29"/>
      <c r="E569" s="113"/>
      <c r="F569" s="29"/>
      <c r="G569" s="113"/>
      <c r="H569" s="113"/>
      <c r="I569" s="38"/>
    </row>
    <row r="570" spans="2:9" ht="23.25" customHeight="1">
      <c r="B570" s="39" t="s">
        <v>153</v>
      </c>
      <c r="C570" s="113" t="s">
        <v>154</v>
      </c>
      <c r="E570" s="113" t="s">
        <v>117</v>
      </c>
      <c r="F570" s="113"/>
      <c r="G570" s="113"/>
      <c r="H570" s="113"/>
      <c r="I570" s="114"/>
    </row>
    <row r="571" spans="2:9" ht="23.25" customHeight="1">
      <c r="B571" s="524" t="s">
        <v>118</v>
      </c>
      <c r="C571" s="525"/>
      <c r="D571" s="525"/>
      <c r="E571" s="525"/>
      <c r="F571" s="525"/>
      <c r="G571" s="525"/>
      <c r="H571" s="526"/>
      <c r="I571" s="248" t="s">
        <v>609</v>
      </c>
    </row>
    <row r="572" spans="2:9" ht="23.25" customHeight="1">
      <c r="B572" s="111"/>
      <c r="C572" s="130" t="s">
        <v>628</v>
      </c>
      <c r="D572" s="130"/>
      <c r="E572" s="130"/>
      <c r="F572" s="130"/>
      <c r="G572" s="130"/>
      <c r="H572" s="131"/>
      <c r="I572" s="114"/>
    </row>
    <row r="573" spans="2:9" ht="23.25" customHeight="1">
      <c r="B573" s="120"/>
      <c r="C573" s="113" t="s">
        <v>627</v>
      </c>
      <c r="D573" s="113"/>
      <c r="E573" s="113"/>
      <c r="F573" s="113"/>
      <c r="I573" s="133"/>
    </row>
    <row r="574" spans="2:9" ht="23.25" customHeight="1">
      <c r="B574" s="225" t="s">
        <v>605</v>
      </c>
      <c r="C574" s="226" t="s">
        <v>905</v>
      </c>
      <c r="D574" s="113" t="s">
        <v>607</v>
      </c>
      <c r="E574" s="245" t="s">
        <v>906</v>
      </c>
      <c r="F574" s="113"/>
      <c r="H574" s="209" t="s">
        <v>19</v>
      </c>
      <c r="I574" s="133">
        <f>+I548</f>
        <v>200</v>
      </c>
    </row>
    <row r="575" spans="2:9" ht="23.25" customHeight="1">
      <c r="B575" s="225"/>
      <c r="C575" s="226"/>
      <c r="D575" s="113"/>
      <c r="E575" s="227"/>
      <c r="F575" s="113"/>
      <c r="G575" s="113"/>
      <c r="H575" s="209"/>
      <c r="I575" s="228"/>
    </row>
    <row r="576" spans="2:9" ht="23.25" customHeight="1">
      <c r="B576" s="225"/>
      <c r="C576" s="226"/>
      <c r="D576" s="113"/>
      <c r="E576" s="227"/>
      <c r="F576" s="113"/>
      <c r="G576" s="113"/>
      <c r="H576" s="209"/>
      <c r="I576" s="228"/>
    </row>
    <row r="577" spans="2:9" ht="23.25" customHeight="1">
      <c r="B577" s="225"/>
      <c r="C577" s="226"/>
      <c r="D577" s="113"/>
      <c r="E577" s="227"/>
      <c r="F577" s="113"/>
      <c r="G577" s="113"/>
      <c r="H577" s="209"/>
      <c r="I577" s="228"/>
    </row>
    <row r="578" spans="2:9" ht="23.25" customHeight="1">
      <c r="B578" s="225"/>
      <c r="C578" s="226"/>
      <c r="D578" s="113"/>
      <c r="E578" s="227"/>
      <c r="F578" s="113"/>
      <c r="G578" s="113"/>
      <c r="H578" s="209"/>
      <c r="I578" s="228"/>
    </row>
    <row r="579" spans="2:9" ht="23.25" customHeight="1">
      <c r="B579" s="243"/>
      <c r="C579" s="244"/>
      <c r="D579" s="44"/>
      <c r="E579" s="244" t="s">
        <v>119</v>
      </c>
      <c r="F579" s="545" t="str">
        <f>+F548</f>
        <v>(สองร้อยบาทถ้วน)</v>
      </c>
      <c r="G579" s="546"/>
      <c r="H579" s="547"/>
      <c r="I579" s="132">
        <f>SUM(I573:I578)</f>
        <v>200</v>
      </c>
    </row>
    <row r="580" spans="2:9" ht="23.25" customHeight="1">
      <c r="B580" s="112"/>
      <c r="C580" s="113"/>
      <c r="D580" s="113"/>
      <c r="E580" s="113"/>
      <c r="F580" s="532" t="s">
        <v>322</v>
      </c>
      <c r="G580" s="532"/>
      <c r="H580" s="532"/>
      <c r="I580" s="114"/>
    </row>
    <row r="581" spans="2:9" ht="23.25" customHeight="1">
      <c r="B581" s="112"/>
      <c r="C581" s="29"/>
      <c r="D581" s="113"/>
      <c r="E581" s="113"/>
      <c r="F581" s="113"/>
      <c r="G581" s="113"/>
      <c r="H581" s="113"/>
      <c r="I581" s="114"/>
    </row>
    <row r="582" spans="2:9" ht="23.25" customHeight="1">
      <c r="B582" s="39"/>
      <c r="D582" s="447" t="s">
        <v>616</v>
      </c>
      <c r="E582" s="29" t="s">
        <v>613</v>
      </c>
      <c r="F582" s="29"/>
      <c r="G582" s="229" t="s">
        <v>614</v>
      </c>
      <c r="H582" s="29"/>
      <c r="I582" s="38"/>
    </row>
    <row r="583" spans="2:9" ht="23.25" customHeight="1">
      <c r="B583" s="39"/>
      <c r="D583" s="113"/>
      <c r="E583" s="113" t="str">
        <f>+D567</f>
        <v>นางสาวประทุมพร  นาสูงเนิน</v>
      </c>
      <c r="F583" s="29"/>
      <c r="G583" s="113"/>
      <c r="H583" s="113"/>
      <c r="I583" s="38"/>
    </row>
    <row r="584" spans="2:9" ht="23.25" customHeight="1">
      <c r="B584" s="112"/>
      <c r="C584" s="113"/>
      <c r="D584" s="29"/>
      <c r="E584" s="29"/>
      <c r="F584" s="29"/>
      <c r="G584" s="29"/>
      <c r="H584" s="29"/>
      <c r="I584" s="38"/>
    </row>
    <row r="585" spans="2:9" ht="23.25" customHeight="1">
      <c r="B585" s="112"/>
      <c r="C585" s="113"/>
      <c r="D585" s="119"/>
      <c r="E585" s="119"/>
      <c r="F585" s="119"/>
      <c r="G585" s="119"/>
      <c r="H585" s="119"/>
      <c r="I585" s="38"/>
    </row>
    <row r="586" spans="2:9" ht="23.25" customHeight="1">
      <c r="B586" s="112"/>
      <c r="C586" s="113"/>
      <c r="D586" s="447" t="s">
        <v>616</v>
      </c>
      <c r="E586" s="29" t="s">
        <v>613</v>
      </c>
      <c r="F586" s="29"/>
      <c r="G586" s="229" t="s">
        <v>120</v>
      </c>
      <c r="H586" s="29"/>
      <c r="I586" s="38"/>
    </row>
    <row r="587" spans="2:9" ht="23.25" customHeight="1">
      <c r="B587" s="112"/>
      <c r="C587" s="113"/>
      <c r="D587" s="29"/>
      <c r="E587" s="14" t="s">
        <v>8</v>
      </c>
      <c r="F587" s="29"/>
      <c r="G587" s="29"/>
      <c r="H587" s="29"/>
      <c r="I587" s="127"/>
    </row>
    <row r="588" spans="2:9" ht="23.25" customHeight="1">
      <c r="B588" s="112"/>
      <c r="C588" s="113"/>
      <c r="D588" s="440" t="s">
        <v>611</v>
      </c>
      <c r="E588" s="14" t="s">
        <v>612</v>
      </c>
      <c r="F588" s="29"/>
      <c r="G588" s="29"/>
      <c r="H588" s="29"/>
      <c r="I588" s="127"/>
    </row>
    <row r="589" spans="2:9" ht="23.25" customHeight="1">
      <c r="B589" s="115"/>
      <c r="C589" s="116"/>
      <c r="D589" s="128" t="s">
        <v>1</v>
      </c>
      <c r="E589" s="40">
        <f>+F565</f>
        <v>30</v>
      </c>
      <c r="F589" s="55" t="str">
        <f>+G565</f>
        <v>เดือน สิงหาคาคม  พ.ศ.2560</v>
      </c>
      <c r="G589" s="55"/>
      <c r="H589" s="55"/>
      <c r="I589" s="129"/>
    </row>
    <row r="590" ht="23.25" customHeight="1"/>
    <row r="591" spans="2:9" ht="23.25" customHeight="1">
      <c r="B591" s="111"/>
      <c r="C591" s="255"/>
      <c r="D591" s="255"/>
      <c r="E591" s="220"/>
      <c r="F591" s="220"/>
      <c r="G591" s="35"/>
      <c r="H591" s="220"/>
      <c r="I591" s="256"/>
    </row>
    <row r="592" spans="2:9" ht="23.25" customHeight="1">
      <c r="B592" s="112"/>
      <c r="C592" s="246"/>
      <c r="D592" s="246"/>
      <c r="E592" s="119"/>
      <c r="F592" s="119"/>
      <c r="G592" s="29"/>
      <c r="H592" s="119"/>
      <c r="I592" s="312"/>
    </row>
    <row r="593" spans="2:9" ht="23.25" customHeight="1">
      <c r="B593" s="112"/>
      <c r="C593" s="246"/>
      <c r="D593" s="246"/>
      <c r="E593" s="119"/>
      <c r="F593" s="119"/>
      <c r="G593" s="29"/>
      <c r="H593" s="119"/>
      <c r="I593" s="312"/>
    </row>
    <row r="594" spans="2:9" ht="23.25" customHeight="1">
      <c r="B594" s="112"/>
      <c r="C594" s="246"/>
      <c r="D594" s="246"/>
      <c r="E594" s="119"/>
      <c r="F594" s="119"/>
      <c r="G594" s="29"/>
      <c r="H594" s="119"/>
      <c r="I594" s="312"/>
    </row>
    <row r="595" spans="2:9" ht="23.25" customHeight="1">
      <c r="B595" s="112"/>
      <c r="C595" s="246"/>
      <c r="D595" s="246"/>
      <c r="E595" s="246" t="s">
        <v>116</v>
      </c>
      <c r="F595" s="246"/>
      <c r="G595" s="246"/>
      <c r="H595" s="246"/>
      <c r="I595" s="247"/>
    </row>
    <row r="596" spans="2:9" ht="23.25" customHeight="1">
      <c r="B596" s="112"/>
      <c r="C596" s="113"/>
      <c r="D596" s="113"/>
      <c r="E596" s="52" t="s">
        <v>1</v>
      </c>
      <c r="F596" s="445">
        <f>+E559</f>
        <v>30</v>
      </c>
      <c r="G596" s="52" t="str">
        <f>+F589</f>
        <v>เดือน สิงหาคาคม  พ.ศ.2560</v>
      </c>
      <c r="H596" s="52"/>
      <c r="I596" s="38"/>
    </row>
    <row r="597" spans="2:9" ht="23.25" customHeight="1">
      <c r="B597" s="112"/>
      <c r="C597" s="113"/>
      <c r="D597" s="113"/>
      <c r="E597" s="113"/>
      <c r="F597" s="113"/>
      <c r="G597" s="113"/>
      <c r="H597" s="113"/>
      <c r="I597" s="114"/>
    </row>
    <row r="598" spans="2:9" ht="23.25" customHeight="1">
      <c r="B598" s="112"/>
      <c r="C598" s="113" t="s">
        <v>314</v>
      </c>
      <c r="D598" s="113" t="str">
        <f>+'7.2บันทึกรายงานการปช.'!C367</f>
        <v>น.ส.ปพิชญา  เสมาสูงเนิน</v>
      </c>
      <c r="E598" s="113"/>
      <c r="F598" s="113"/>
      <c r="G598" s="113" t="s">
        <v>610</v>
      </c>
      <c r="H598" s="113"/>
      <c r="I598" s="38"/>
    </row>
    <row r="599" spans="2:9" ht="23.25" customHeight="1">
      <c r="B599" s="112" t="s">
        <v>622</v>
      </c>
      <c r="C599" s="113" t="s">
        <v>624</v>
      </c>
      <c r="D599" s="29"/>
      <c r="E599" s="113"/>
      <c r="F599" s="113"/>
      <c r="G599" s="29"/>
      <c r="H599" s="113"/>
      <c r="I599" s="38"/>
    </row>
    <row r="600" spans="2:9" ht="23.25" customHeight="1">
      <c r="B600" s="112" t="s">
        <v>615</v>
      </c>
      <c r="C600" s="113"/>
      <c r="D600" s="29"/>
      <c r="E600" s="113"/>
      <c r="F600" s="29"/>
      <c r="G600" s="113"/>
      <c r="H600" s="113"/>
      <c r="I600" s="38"/>
    </row>
    <row r="601" spans="2:9" ht="23.25" customHeight="1">
      <c r="B601" s="39" t="s">
        <v>153</v>
      </c>
      <c r="C601" s="113" t="s">
        <v>154</v>
      </c>
      <c r="E601" s="113" t="s">
        <v>117</v>
      </c>
      <c r="F601" s="113"/>
      <c r="G601" s="113"/>
      <c r="H601" s="113"/>
      <c r="I601" s="114"/>
    </row>
    <row r="602" spans="2:9" ht="23.25" customHeight="1">
      <c r="B602" s="524" t="s">
        <v>118</v>
      </c>
      <c r="C602" s="525"/>
      <c r="D602" s="525"/>
      <c r="E602" s="525"/>
      <c r="F602" s="525"/>
      <c r="G602" s="525"/>
      <c r="H602" s="526"/>
      <c r="I602" s="248" t="s">
        <v>609</v>
      </c>
    </row>
    <row r="603" spans="2:9" ht="23.25" customHeight="1">
      <c r="B603" s="111"/>
      <c r="C603" s="130" t="s">
        <v>628</v>
      </c>
      <c r="D603" s="130"/>
      <c r="E603" s="130"/>
      <c r="F603" s="130"/>
      <c r="G603" s="130"/>
      <c r="H603" s="131"/>
      <c r="I603" s="114"/>
    </row>
    <row r="604" spans="2:9" ht="23.25" customHeight="1">
      <c r="B604" s="120"/>
      <c r="C604" s="113" t="s">
        <v>627</v>
      </c>
      <c r="D604" s="113"/>
      <c r="E604" s="113"/>
      <c r="F604" s="113"/>
      <c r="I604" s="133"/>
    </row>
    <row r="605" spans="2:9" ht="23.25">
      <c r="B605" s="225" t="s">
        <v>605</v>
      </c>
      <c r="C605" s="226" t="s">
        <v>905</v>
      </c>
      <c r="D605" s="113" t="s">
        <v>607</v>
      </c>
      <c r="E605" s="245" t="s">
        <v>906</v>
      </c>
      <c r="F605" s="113"/>
      <c r="H605" s="209" t="s">
        <v>19</v>
      </c>
      <c r="I605" s="133">
        <f>+I579</f>
        <v>200</v>
      </c>
    </row>
    <row r="606" spans="2:9" ht="23.25">
      <c r="B606" s="225"/>
      <c r="C606" s="226"/>
      <c r="D606" s="113"/>
      <c r="E606" s="227"/>
      <c r="F606" s="113"/>
      <c r="G606" s="113"/>
      <c r="H606" s="209"/>
      <c r="I606" s="228"/>
    </row>
    <row r="607" spans="2:9" ht="23.25">
      <c r="B607" s="225"/>
      <c r="C607" s="226"/>
      <c r="D607" s="113"/>
      <c r="E607" s="227"/>
      <c r="F607" s="113"/>
      <c r="G607" s="113"/>
      <c r="H607" s="209"/>
      <c r="I607" s="228"/>
    </row>
    <row r="608" spans="2:9" ht="23.25">
      <c r="B608" s="225"/>
      <c r="C608" s="226"/>
      <c r="D608" s="113"/>
      <c r="E608" s="227"/>
      <c r="F608" s="113"/>
      <c r="G608" s="113"/>
      <c r="H608" s="209"/>
      <c r="I608" s="228"/>
    </row>
    <row r="609" spans="2:9" ht="23.25">
      <c r="B609" s="225"/>
      <c r="C609" s="226"/>
      <c r="D609" s="113"/>
      <c r="E609" s="227"/>
      <c r="F609" s="113"/>
      <c r="G609" s="113"/>
      <c r="H609" s="209"/>
      <c r="I609" s="228"/>
    </row>
    <row r="610" spans="2:9" ht="23.25">
      <c r="B610" s="243"/>
      <c r="C610" s="244"/>
      <c r="D610" s="44"/>
      <c r="E610" s="244" t="s">
        <v>119</v>
      </c>
      <c r="F610" s="545" t="str">
        <f>+F579</f>
        <v>(สองร้อยบาทถ้วน)</v>
      </c>
      <c r="G610" s="546"/>
      <c r="H610" s="547"/>
      <c r="I610" s="132">
        <f>SUM(I604:I609)</f>
        <v>200</v>
      </c>
    </row>
    <row r="611" spans="2:9" ht="23.25">
      <c r="B611" s="112"/>
      <c r="C611" s="113"/>
      <c r="D611" s="113"/>
      <c r="E611" s="113"/>
      <c r="F611" s="532" t="s">
        <v>322</v>
      </c>
      <c r="G611" s="532"/>
      <c r="H611" s="532"/>
      <c r="I611" s="114"/>
    </row>
    <row r="612" spans="2:9" ht="23.25">
      <c r="B612" s="112"/>
      <c r="C612" s="29"/>
      <c r="D612" s="113"/>
      <c r="E612" s="113"/>
      <c r="F612" s="113"/>
      <c r="G612" s="113"/>
      <c r="H612" s="113"/>
      <c r="I612" s="114"/>
    </row>
    <row r="613" spans="2:9" ht="22.5" customHeight="1">
      <c r="B613" s="39"/>
      <c r="D613" s="447" t="s">
        <v>616</v>
      </c>
      <c r="E613" s="29" t="s">
        <v>613</v>
      </c>
      <c r="F613" s="29"/>
      <c r="G613" s="229" t="s">
        <v>614</v>
      </c>
      <c r="H613" s="29"/>
      <c r="I613" s="38"/>
    </row>
    <row r="614" spans="2:9" ht="30" customHeight="1">
      <c r="B614" s="39"/>
      <c r="D614" s="113"/>
      <c r="E614" s="113" t="str">
        <f>+D598</f>
        <v>น.ส.ปพิชญา  เสมาสูงเนิน</v>
      </c>
      <c r="F614" s="29"/>
      <c r="G614" s="113"/>
      <c r="H614" s="113"/>
      <c r="I614" s="38"/>
    </row>
    <row r="615" spans="2:9" ht="23.25">
      <c r="B615" s="112"/>
      <c r="C615" s="113"/>
      <c r="D615" s="29"/>
      <c r="E615" s="29"/>
      <c r="F615" s="29"/>
      <c r="G615" s="29"/>
      <c r="H615" s="29"/>
      <c r="I615" s="38"/>
    </row>
    <row r="616" spans="2:9" ht="23.25">
      <c r="B616" s="112"/>
      <c r="C616" s="113"/>
      <c r="D616" s="119"/>
      <c r="E616" s="119"/>
      <c r="F616" s="119"/>
      <c r="G616" s="119"/>
      <c r="H616" s="119"/>
      <c r="I616" s="38"/>
    </row>
    <row r="617" spans="2:9" ht="23.25">
      <c r="B617" s="112"/>
      <c r="C617" s="113"/>
      <c r="D617" s="447" t="s">
        <v>616</v>
      </c>
      <c r="E617" s="29" t="s">
        <v>613</v>
      </c>
      <c r="F617" s="29"/>
      <c r="G617" s="229" t="s">
        <v>120</v>
      </c>
      <c r="H617" s="29"/>
      <c r="I617" s="38"/>
    </row>
    <row r="618" spans="2:9" ht="23.25">
      <c r="B618" s="112"/>
      <c r="C618" s="113"/>
      <c r="D618" s="29"/>
      <c r="E618" s="14" t="s">
        <v>8</v>
      </c>
      <c r="F618" s="29"/>
      <c r="G618" s="29"/>
      <c r="H618" s="29"/>
      <c r="I618" s="127"/>
    </row>
    <row r="619" spans="2:9" ht="23.25">
      <c r="B619" s="112"/>
      <c r="C619" s="113"/>
      <c r="D619" s="440" t="s">
        <v>611</v>
      </c>
      <c r="E619" s="14" t="s">
        <v>612</v>
      </c>
      <c r="F619" s="29"/>
      <c r="G619" s="29"/>
      <c r="H619" s="29"/>
      <c r="I619" s="127"/>
    </row>
    <row r="620" spans="2:9" ht="23.25">
      <c r="B620" s="115"/>
      <c r="C620" s="116"/>
      <c r="D620" s="128" t="s">
        <v>1</v>
      </c>
      <c r="E620" s="40">
        <f>+F596</f>
        <v>30</v>
      </c>
      <c r="F620" s="55" t="str">
        <f>+G596</f>
        <v>เดือน สิงหาคาคม  พ.ศ.2560</v>
      </c>
      <c r="G620" s="55"/>
      <c r="H620" s="55"/>
      <c r="I620" s="129"/>
    </row>
    <row r="622" spans="2:9" ht="23.25">
      <c r="B622" s="111"/>
      <c r="C622" s="255"/>
      <c r="D622" s="255"/>
      <c r="E622" s="220"/>
      <c r="F622" s="220"/>
      <c r="G622" s="35"/>
      <c r="H622" s="220"/>
      <c r="I622" s="256"/>
    </row>
    <row r="623" spans="2:9" ht="23.25">
      <c r="B623" s="112"/>
      <c r="C623" s="246"/>
      <c r="D623" s="246"/>
      <c r="E623" s="119"/>
      <c r="F623" s="119"/>
      <c r="G623" s="29"/>
      <c r="H623" s="119"/>
      <c r="I623" s="312"/>
    </row>
    <row r="624" spans="2:9" ht="23.25">
      <c r="B624" s="112"/>
      <c r="C624" s="246"/>
      <c r="D624" s="246"/>
      <c r="E624" s="119"/>
      <c r="F624" s="119"/>
      <c r="G624" s="29"/>
      <c r="H624" s="119"/>
      <c r="I624" s="312"/>
    </row>
    <row r="625" spans="2:9" ht="23.25">
      <c r="B625" s="112"/>
      <c r="C625" s="246"/>
      <c r="D625" s="246"/>
      <c r="E625" s="119"/>
      <c r="F625" s="119"/>
      <c r="G625" s="29"/>
      <c r="H625" s="119"/>
      <c r="I625" s="312"/>
    </row>
    <row r="626" spans="2:9" ht="23.25">
      <c r="B626" s="112"/>
      <c r="C626" s="246"/>
      <c r="D626" s="246"/>
      <c r="E626" s="246" t="s">
        <v>116</v>
      </c>
      <c r="F626" s="246"/>
      <c r="G626" s="246"/>
      <c r="H626" s="246"/>
      <c r="I626" s="247"/>
    </row>
    <row r="627" spans="2:9" ht="23.25">
      <c r="B627" s="112"/>
      <c r="C627" s="113"/>
      <c r="D627" s="113"/>
      <c r="E627" s="52" t="s">
        <v>1</v>
      </c>
      <c r="F627" s="445">
        <f>+E620</f>
        <v>30</v>
      </c>
      <c r="G627" s="52" t="str">
        <f>+F620</f>
        <v>เดือน สิงหาคาคม  พ.ศ.2560</v>
      </c>
      <c r="H627" s="52"/>
      <c r="I627" s="38"/>
    </row>
    <row r="628" spans="2:9" ht="23.25">
      <c r="B628" s="112"/>
      <c r="C628" s="113"/>
      <c r="D628" s="113"/>
      <c r="E628" s="113"/>
      <c r="F628" s="113"/>
      <c r="G628" s="113"/>
      <c r="H628" s="113"/>
      <c r="I628" s="114"/>
    </row>
    <row r="629" spans="2:9" ht="23.25">
      <c r="B629" s="112"/>
      <c r="C629" s="113" t="s">
        <v>314</v>
      </c>
      <c r="D629" s="113" t="s">
        <v>907</v>
      </c>
      <c r="E629" s="113"/>
      <c r="F629" s="113"/>
      <c r="G629" s="113" t="s">
        <v>610</v>
      </c>
      <c r="H629" s="113"/>
      <c r="I629" s="38"/>
    </row>
    <row r="630" spans="2:9" ht="23.25">
      <c r="B630" s="112" t="s">
        <v>622</v>
      </c>
      <c r="C630" s="113" t="s">
        <v>624</v>
      </c>
      <c r="D630" s="29"/>
      <c r="E630" s="113"/>
      <c r="F630" s="113"/>
      <c r="G630" s="29"/>
      <c r="H630" s="113"/>
      <c r="I630" s="38"/>
    </row>
    <row r="631" spans="2:9" ht="23.25">
      <c r="B631" s="112" t="s">
        <v>615</v>
      </c>
      <c r="C631" s="113"/>
      <c r="D631" s="29"/>
      <c r="E631" s="113"/>
      <c r="F631" s="29"/>
      <c r="G631" s="113"/>
      <c r="H631" s="113"/>
      <c r="I631" s="38"/>
    </row>
    <row r="632" spans="2:9" ht="23.25">
      <c r="B632" s="39" t="s">
        <v>153</v>
      </c>
      <c r="C632" s="113" t="s">
        <v>154</v>
      </c>
      <c r="E632" s="113" t="s">
        <v>117</v>
      </c>
      <c r="F632" s="113"/>
      <c r="G632" s="113"/>
      <c r="H632" s="113"/>
      <c r="I632" s="114"/>
    </row>
    <row r="633" spans="2:9" ht="23.25">
      <c r="B633" s="524" t="s">
        <v>118</v>
      </c>
      <c r="C633" s="525"/>
      <c r="D633" s="525"/>
      <c r="E633" s="525"/>
      <c r="F633" s="525"/>
      <c r="G633" s="525"/>
      <c r="H633" s="526"/>
      <c r="I633" s="248" t="s">
        <v>609</v>
      </c>
    </row>
    <row r="634" spans="2:9" ht="23.25">
      <c r="B634" s="111"/>
      <c r="C634" s="130" t="s">
        <v>628</v>
      </c>
      <c r="D634" s="130"/>
      <c r="E634" s="130"/>
      <c r="F634" s="130"/>
      <c r="G634" s="130"/>
      <c r="H634" s="131"/>
      <c r="I634" s="114"/>
    </row>
    <row r="635" spans="2:9" ht="23.25">
      <c r="B635" s="120"/>
      <c r="C635" s="113" t="s">
        <v>627</v>
      </c>
      <c r="D635" s="113"/>
      <c r="E635" s="113"/>
      <c r="F635" s="113"/>
      <c r="I635" s="133"/>
    </row>
    <row r="636" spans="2:9" ht="23.25">
      <c r="B636" s="225" t="s">
        <v>605</v>
      </c>
      <c r="C636" s="226" t="s">
        <v>905</v>
      </c>
      <c r="D636" s="113" t="s">
        <v>607</v>
      </c>
      <c r="E636" s="245" t="s">
        <v>906</v>
      </c>
      <c r="F636" s="113"/>
      <c r="H636" s="209" t="s">
        <v>19</v>
      </c>
      <c r="I636" s="133">
        <f>+I605</f>
        <v>200</v>
      </c>
    </row>
    <row r="637" spans="2:9" ht="23.25">
      <c r="B637" s="225"/>
      <c r="C637" s="226"/>
      <c r="D637" s="113"/>
      <c r="E637" s="227"/>
      <c r="F637" s="113"/>
      <c r="G637" s="113"/>
      <c r="H637" s="209"/>
      <c r="I637" s="228"/>
    </row>
    <row r="638" spans="2:9" ht="23.25">
      <c r="B638" s="225"/>
      <c r="C638" s="226"/>
      <c r="D638" s="113"/>
      <c r="E638" s="227"/>
      <c r="F638" s="113"/>
      <c r="G638" s="113"/>
      <c r="H638" s="209"/>
      <c r="I638" s="228"/>
    </row>
    <row r="639" spans="2:9" ht="23.25">
      <c r="B639" s="225"/>
      <c r="C639" s="226"/>
      <c r="D639" s="113"/>
      <c r="E639" s="227"/>
      <c r="F639" s="113"/>
      <c r="G639" s="113"/>
      <c r="H639" s="209"/>
      <c r="I639" s="228"/>
    </row>
    <row r="640" spans="2:9" ht="23.25">
      <c r="B640" s="225"/>
      <c r="C640" s="226"/>
      <c r="D640" s="113"/>
      <c r="E640" s="227"/>
      <c r="F640" s="113"/>
      <c r="G640" s="113"/>
      <c r="H640" s="209"/>
      <c r="I640" s="228"/>
    </row>
    <row r="641" spans="2:9" ht="23.25">
      <c r="B641" s="243"/>
      <c r="C641" s="244"/>
      <c r="D641" s="44"/>
      <c r="E641" s="244" t="s">
        <v>119</v>
      </c>
      <c r="F641" s="545" t="str">
        <f>+F610</f>
        <v>(สองร้อยบาทถ้วน)</v>
      </c>
      <c r="G641" s="546"/>
      <c r="H641" s="547"/>
      <c r="I641" s="132">
        <f>SUM(I635:I640)</f>
        <v>200</v>
      </c>
    </row>
    <row r="642" spans="2:9" ht="23.25">
      <c r="B642" s="112"/>
      <c r="C642" s="113"/>
      <c r="D642" s="113"/>
      <c r="E642" s="113"/>
      <c r="F642" s="532" t="s">
        <v>322</v>
      </c>
      <c r="G642" s="532"/>
      <c r="H642" s="532"/>
      <c r="I642" s="114"/>
    </row>
    <row r="643" spans="2:9" ht="23.25">
      <c r="B643" s="112"/>
      <c r="C643" s="29"/>
      <c r="D643" s="113"/>
      <c r="E643" s="113"/>
      <c r="F643" s="113"/>
      <c r="G643" s="113"/>
      <c r="H643" s="113"/>
      <c r="I643" s="114"/>
    </row>
    <row r="644" spans="2:9" ht="23.25">
      <c r="B644" s="39"/>
      <c r="D644" s="447" t="s">
        <v>616</v>
      </c>
      <c r="E644" s="29" t="s">
        <v>613</v>
      </c>
      <c r="F644" s="29"/>
      <c r="G644" s="229" t="s">
        <v>614</v>
      </c>
      <c r="H644" s="29"/>
      <c r="I644" s="38"/>
    </row>
    <row r="645" spans="2:9" ht="23.25">
      <c r="B645" s="39"/>
      <c r="D645" s="113"/>
      <c r="E645" s="113" t="str">
        <f>+D629</f>
        <v>นายอนุ  กิ่งแฝง</v>
      </c>
      <c r="F645" s="29"/>
      <c r="G645" s="113"/>
      <c r="H645" s="113"/>
      <c r="I645" s="38"/>
    </row>
    <row r="646" spans="2:9" ht="23.25">
      <c r="B646" s="112"/>
      <c r="C646" s="113"/>
      <c r="D646" s="29"/>
      <c r="E646" s="29"/>
      <c r="F646" s="29"/>
      <c r="G646" s="29"/>
      <c r="H646" s="29"/>
      <c r="I646" s="38"/>
    </row>
    <row r="647" spans="2:9" ht="23.25">
      <c r="B647" s="112"/>
      <c r="C647" s="113"/>
      <c r="D647" s="119"/>
      <c r="E647" s="119"/>
      <c r="F647" s="119"/>
      <c r="G647" s="119"/>
      <c r="H647" s="119"/>
      <c r="I647" s="38"/>
    </row>
    <row r="648" spans="2:9" ht="23.25">
      <c r="B648" s="112"/>
      <c r="C648" s="113"/>
      <c r="D648" s="447" t="s">
        <v>616</v>
      </c>
      <c r="E648" s="29" t="s">
        <v>613</v>
      </c>
      <c r="F648" s="29"/>
      <c r="G648" s="229" t="s">
        <v>120</v>
      </c>
      <c r="H648" s="29"/>
      <c r="I648" s="38"/>
    </row>
    <row r="649" spans="2:9" ht="23.25">
      <c r="B649" s="112"/>
      <c r="C649" s="113"/>
      <c r="D649" s="29"/>
      <c r="E649" s="14" t="s">
        <v>8</v>
      </c>
      <c r="F649" s="29"/>
      <c r="G649" s="29"/>
      <c r="H649" s="29"/>
      <c r="I649" s="127"/>
    </row>
    <row r="650" spans="2:9" ht="23.25">
      <c r="B650" s="112"/>
      <c r="C650" s="113"/>
      <c r="D650" s="440" t="s">
        <v>611</v>
      </c>
      <c r="E650" s="14" t="s">
        <v>612</v>
      </c>
      <c r="F650" s="29"/>
      <c r="G650" s="29"/>
      <c r="H650" s="29"/>
      <c r="I650" s="127"/>
    </row>
    <row r="651" spans="2:9" ht="23.25">
      <c r="B651" s="115"/>
      <c r="C651" s="116"/>
      <c r="D651" s="128" t="s">
        <v>1</v>
      </c>
      <c r="E651" s="40">
        <f>+F627</f>
        <v>30</v>
      </c>
      <c r="F651" s="55" t="str">
        <f>+G627</f>
        <v>เดือน สิงหาคาคม  พ.ศ.2560</v>
      </c>
      <c r="G651" s="55"/>
      <c r="H651" s="55"/>
      <c r="I651" s="129"/>
    </row>
    <row r="653" spans="2:9" ht="23.25">
      <c r="B653" s="111"/>
      <c r="C653" s="255"/>
      <c r="D653" s="255"/>
      <c r="E653" s="220"/>
      <c r="F653" s="220"/>
      <c r="G653" s="35"/>
      <c r="H653" s="220"/>
      <c r="I653" s="256"/>
    </row>
    <row r="654" spans="2:9" ht="23.25">
      <c r="B654" s="112"/>
      <c r="C654" s="246"/>
      <c r="D654" s="246"/>
      <c r="E654" s="119"/>
      <c r="F654" s="119"/>
      <c r="G654" s="29"/>
      <c r="H654" s="119"/>
      <c r="I654" s="312"/>
    </row>
    <row r="655" spans="2:9" ht="23.25">
      <c r="B655" s="112"/>
      <c r="C655" s="246"/>
      <c r="D655" s="246"/>
      <c r="E655" s="119"/>
      <c r="F655" s="119"/>
      <c r="G655" s="29"/>
      <c r="H655" s="119"/>
      <c r="I655" s="312"/>
    </row>
    <row r="656" spans="2:9" ht="23.25">
      <c r="B656" s="112"/>
      <c r="C656" s="246"/>
      <c r="D656" s="246"/>
      <c r="E656" s="119"/>
      <c r="F656" s="119"/>
      <c r="G656" s="29"/>
      <c r="H656" s="119"/>
      <c r="I656" s="312"/>
    </row>
    <row r="657" spans="2:9" ht="23.25">
      <c r="B657" s="112"/>
      <c r="C657" s="246"/>
      <c r="D657" s="246"/>
      <c r="E657" s="246" t="s">
        <v>116</v>
      </c>
      <c r="F657" s="246"/>
      <c r="G657" s="246"/>
      <c r="H657" s="246"/>
      <c r="I657" s="247"/>
    </row>
    <row r="658" spans="2:9" ht="23.25">
      <c r="B658" s="112"/>
      <c r="C658" s="113"/>
      <c r="D658" s="113"/>
      <c r="E658" s="52" t="s">
        <v>1</v>
      </c>
      <c r="F658" s="445">
        <f>+F627</f>
        <v>30</v>
      </c>
      <c r="G658" s="52" t="str">
        <f>+F651</f>
        <v>เดือน สิงหาคาคม  พ.ศ.2560</v>
      </c>
      <c r="H658" s="52"/>
      <c r="I658" s="38"/>
    </row>
    <row r="659" spans="2:9" ht="23.25">
      <c r="B659" s="112"/>
      <c r="C659" s="113"/>
      <c r="D659" s="113"/>
      <c r="E659" s="113"/>
      <c r="F659" s="113"/>
      <c r="G659" s="113"/>
      <c r="H659" s="113"/>
      <c r="I659" s="114"/>
    </row>
    <row r="660" spans="2:9" ht="23.25">
      <c r="B660" s="112"/>
      <c r="C660" s="113" t="s">
        <v>314</v>
      </c>
      <c r="D660" s="113" t="s">
        <v>908</v>
      </c>
      <c r="E660" s="113"/>
      <c r="F660" s="113"/>
      <c r="G660" s="113" t="s">
        <v>610</v>
      </c>
      <c r="H660" s="113"/>
      <c r="I660" s="38"/>
    </row>
    <row r="661" spans="2:9" ht="23.25">
      <c r="B661" s="112" t="s">
        <v>622</v>
      </c>
      <c r="C661" s="113" t="s">
        <v>624</v>
      </c>
      <c r="D661" s="29"/>
      <c r="E661" s="113"/>
      <c r="F661" s="113"/>
      <c r="G661" s="29"/>
      <c r="H661" s="113"/>
      <c r="I661" s="38"/>
    </row>
    <row r="662" spans="2:9" ht="23.25">
      <c r="B662" s="112" t="s">
        <v>615</v>
      </c>
      <c r="C662" s="113"/>
      <c r="D662" s="29"/>
      <c r="E662" s="113"/>
      <c r="F662" s="29"/>
      <c r="G662" s="113"/>
      <c r="H662" s="113"/>
      <c r="I662" s="38"/>
    </row>
    <row r="663" spans="2:9" ht="23.25">
      <c r="B663" s="39" t="s">
        <v>153</v>
      </c>
      <c r="C663" s="113" t="s">
        <v>154</v>
      </c>
      <c r="E663" s="113" t="s">
        <v>117</v>
      </c>
      <c r="F663" s="113"/>
      <c r="G663" s="113"/>
      <c r="H663" s="113"/>
      <c r="I663" s="114"/>
    </row>
    <row r="664" spans="2:9" ht="23.25">
      <c r="B664" s="524" t="s">
        <v>118</v>
      </c>
      <c r="C664" s="525"/>
      <c r="D664" s="525"/>
      <c r="E664" s="525"/>
      <c r="F664" s="525"/>
      <c r="G664" s="525"/>
      <c r="H664" s="526"/>
      <c r="I664" s="248" t="s">
        <v>609</v>
      </c>
    </row>
    <row r="665" spans="2:9" ht="23.25">
      <c r="B665" s="111"/>
      <c r="C665" s="130" t="s">
        <v>628</v>
      </c>
      <c r="D665" s="130"/>
      <c r="E665" s="130"/>
      <c r="F665" s="130"/>
      <c r="G665" s="130"/>
      <c r="H665" s="131"/>
      <c r="I665" s="114"/>
    </row>
    <row r="666" spans="2:9" ht="23.25">
      <c r="B666" s="120"/>
      <c r="C666" s="113" t="s">
        <v>627</v>
      </c>
      <c r="D666" s="113"/>
      <c r="E666" s="113"/>
      <c r="F666" s="113"/>
      <c r="I666" s="133"/>
    </row>
    <row r="667" spans="2:9" ht="23.25">
      <c r="B667" s="225" t="s">
        <v>605</v>
      </c>
      <c r="C667" s="226" t="s">
        <v>905</v>
      </c>
      <c r="D667" s="113" t="s">
        <v>607</v>
      </c>
      <c r="E667" s="245" t="s">
        <v>906</v>
      </c>
      <c r="F667" s="113"/>
      <c r="H667" s="209" t="s">
        <v>19</v>
      </c>
      <c r="I667" s="133">
        <f>+I641</f>
        <v>200</v>
      </c>
    </row>
    <row r="668" spans="2:9" ht="23.25">
      <c r="B668" s="225"/>
      <c r="C668" s="226"/>
      <c r="D668" s="113"/>
      <c r="E668" s="227"/>
      <c r="F668" s="113"/>
      <c r="G668" s="113"/>
      <c r="H668" s="209"/>
      <c r="I668" s="228"/>
    </row>
    <row r="669" spans="2:9" ht="23.25">
      <c r="B669" s="225"/>
      <c r="C669" s="226"/>
      <c r="D669" s="113"/>
      <c r="E669" s="227"/>
      <c r="F669" s="113"/>
      <c r="G669" s="113"/>
      <c r="H669" s="209"/>
      <c r="I669" s="228"/>
    </row>
    <row r="670" spans="2:9" ht="23.25">
      <c r="B670" s="225"/>
      <c r="C670" s="226"/>
      <c r="D670" s="113"/>
      <c r="E670" s="227"/>
      <c r="F670" s="113"/>
      <c r="G670" s="113"/>
      <c r="H670" s="209"/>
      <c r="I670" s="228"/>
    </row>
    <row r="671" spans="2:9" ht="23.25">
      <c r="B671" s="225"/>
      <c r="C671" s="226"/>
      <c r="D671" s="113"/>
      <c r="E671" s="227"/>
      <c r="F671" s="113"/>
      <c r="G671" s="113"/>
      <c r="H671" s="209"/>
      <c r="I671" s="228"/>
    </row>
    <row r="672" spans="2:9" ht="23.25">
      <c r="B672" s="243"/>
      <c r="C672" s="244"/>
      <c r="D672" s="44"/>
      <c r="E672" s="244" t="s">
        <v>119</v>
      </c>
      <c r="F672" s="545" t="str">
        <f>+F641</f>
        <v>(สองร้อยบาทถ้วน)</v>
      </c>
      <c r="G672" s="546"/>
      <c r="H672" s="547"/>
      <c r="I672" s="132">
        <f>SUM(I666:I671)</f>
        <v>200</v>
      </c>
    </row>
    <row r="673" spans="2:9" ht="23.25">
      <c r="B673" s="112"/>
      <c r="C673" s="113"/>
      <c r="D673" s="113"/>
      <c r="E673" s="113"/>
      <c r="F673" s="532" t="s">
        <v>322</v>
      </c>
      <c r="G673" s="532"/>
      <c r="H673" s="532"/>
      <c r="I673" s="114"/>
    </row>
    <row r="674" spans="2:9" ht="23.25">
      <c r="B674" s="112"/>
      <c r="C674" s="29"/>
      <c r="D674" s="113"/>
      <c r="E674" s="113"/>
      <c r="F674" s="113"/>
      <c r="G674" s="113"/>
      <c r="H674" s="113"/>
      <c r="I674" s="114"/>
    </row>
    <row r="675" spans="2:9" ht="23.25">
      <c r="B675" s="39"/>
      <c r="D675" s="447" t="s">
        <v>616</v>
      </c>
      <c r="E675" s="29" t="s">
        <v>613</v>
      </c>
      <c r="F675" s="29"/>
      <c r="G675" s="229" t="s">
        <v>614</v>
      </c>
      <c r="H675" s="29"/>
      <c r="I675" s="38"/>
    </row>
    <row r="676" spans="2:9" ht="23.25">
      <c r="B676" s="39"/>
      <c r="D676" s="113"/>
      <c r="E676" s="113" t="str">
        <f>+D660</f>
        <v>นายธนากร  สินทวี</v>
      </c>
      <c r="F676" s="29"/>
      <c r="G676" s="113"/>
      <c r="H676" s="113"/>
      <c r="I676" s="38"/>
    </row>
    <row r="677" spans="2:9" ht="23.25">
      <c r="B677" s="112"/>
      <c r="C677" s="113"/>
      <c r="D677" s="29"/>
      <c r="E677" s="29"/>
      <c r="F677" s="29"/>
      <c r="G677" s="29"/>
      <c r="H677" s="29"/>
      <c r="I677" s="38"/>
    </row>
    <row r="678" spans="2:9" ht="23.25">
      <c r="B678" s="112"/>
      <c r="C678" s="113"/>
      <c r="D678" s="119"/>
      <c r="E678" s="119"/>
      <c r="F678" s="119"/>
      <c r="G678" s="119"/>
      <c r="H678" s="119"/>
      <c r="I678" s="38"/>
    </row>
    <row r="679" spans="2:9" ht="23.25">
      <c r="B679" s="112"/>
      <c r="C679" s="113"/>
      <c r="D679" s="447" t="s">
        <v>616</v>
      </c>
      <c r="E679" s="29" t="s">
        <v>613</v>
      </c>
      <c r="F679" s="29"/>
      <c r="G679" s="229" t="s">
        <v>120</v>
      </c>
      <c r="H679" s="29"/>
      <c r="I679" s="38"/>
    </row>
    <row r="680" spans="2:9" ht="23.25">
      <c r="B680" s="112"/>
      <c r="C680" s="113"/>
      <c r="D680" s="29"/>
      <c r="E680" s="14" t="s">
        <v>8</v>
      </c>
      <c r="F680" s="29"/>
      <c r="G680" s="29"/>
      <c r="H680" s="29"/>
      <c r="I680" s="127"/>
    </row>
    <row r="681" spans="2:9" ht="23.25">
      <c r="B681" s="112"/>
      <c r="C681" s="113"/>
      <c r="D681" s="440" t="s">
        <v>611</v>
      </c>
      <c r="E681" s="14" t="s">
        <v>612</v>
      </c>
      <c r="F681" s="29"/>
      <c r="G681" s="29"/>
      <c r="H681" s="29"/>
      <c r="I681" s="127"/>
    </row>
    <row r="682" spans="2:9" ht="23.25">
      <c r="B682" s="115"/>
      <c r="C682" s="116"/>
      <c r="D682" s="128" t="s">
        <v>1</v>
      </c>
      <c r="E682" s="40">
        <f>+F658</f>
        <v>30</v>
      </c>
      <c r="F682" s="55" t="str">
        <f>+G658</f>
        <v>เดือน สิงหาคาคม  พ.ศ.2560</v>
      </c>
      <c r="G682" s="55"/>
      <c r="H682" s="55"/>
      <c r="I682" s="129"/>
    </row>
  </sheetData>
  <sheetProtection/>
  <mergeCells count="66">
    <mergeCell ref="B11:H11"/>
    <mergeCell ref="F19:H19"/>
    <mergeCell ref="F20:H20"/>
    <mergeCell ref="B43:H43"/>
    <mergeCell ref="F51:H51"/>
    <mergeCell ref="F52:H52"/>
    <mergeCell ref="B74:H74"/>
    <mergeCell ref="F82:H82"/>
    <mergeCell ref="F83:H83"/>
    <mergeCell ref="B105:H105"/>
    <mergeCell ref="F113:H113"/>
    <mergeCell ref="F114:H114"/>
    <mergeCell ref="B136:H136"/>
    <mergeCell ref="F144:H144"/>
    <mergeCell ref="F145:H145"/>
    <mergeCell ref="B167:H167"/>
    <mergeCell ref="F175:H175"/>
    <mergeCell ref="F176:H176"/>
    <mergeCell ref="B198:H198"/>
    <mergeCell ref="F206:H206"/>
    <mergeCell ref="F207:H207"/>
    <mergeCell ref="B229:H229"/>
    <mergeCell ref="F237:H237"/>
    <mergeCell ref="F238:H238"/>
    <mergeCell ref="B260:H260"/>
    <mergeCell ref="F268:H268"/>
    <mergeCell ref="F269:H269"/>
    <mergeCell ref="B291:H291"/>
    <mergeCell ref="F299:H299"/>
    <mergeCell ref="F300:H300"/>
    <mergeCell ref="B322:H322"/>
    <mergeCell ref="F330:H330"/>
    <mergeCell ref="F331:H331"/>
    <mergeCell ref="B353:H353"/>
    <mergeCell ref="F361:H361"/>
    <mergeCell ref="F362:H362"/>
    <mergeCell ref="B384:H384"/>
    <mergeCell ref="F392:H392"/>
    <mergeCell ref="F393:H393"/>
    <mergeCell ref="B415:H415"/>
    <mergeCell ref="F423:H423"/>
    <mergeCell ref="F424:H424"/>
    <mergeCell ref="B478:H478"/>
    <mergeCell ref="F486:H486"/>
    <mergeCell ref="F487:H487"/>
    <mergeCell ref="B509:H509"/>
    <mergeCell ref="F517:H517"/>
    <mergeCell ref="F518:H518"/>
    <mergeCell ref="F641:H641"/>
    <mergeCell ref="F642:H642"/>
    <mergeCell ref="B540:H540"/>
    <mergeCell ref="F548:H548"/>
    <mergeCell ref="F549:H549"/>
    <mergeCell ref="B571:H571"/>
    <mergeCell ref="F579:H579"/>
    <mergeCell ref="F580:H580"/>
    <mergeCell ref="B664:H664"/>
    <mergeCell ref="F672:H672"/>
    <mergeCell ref="F673:H673"/>
    <mergeCell ref="B447:H447"/>
    <mergeCell ref="F455:H455"/>
    <mergeCell ref="F456:H456"/>
    <mergeCell ref="B602:H602"/>
    <mergeCell ref="F610:H610"/>
    <mergeCell ref="F611:H611"/>
    <mergeCell ref="B633:H6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T48"/>
  <sheetViews>
    <sheetView view="pageBreakPreview" zoomScaleNormal="130" zoomScaleSheetLayoutView="100" zoomScalePageLayoutView="0" workbookViewId="0" topLeftCell="C32">
      <selection activeCell="R31" sqref="R31:R45"/>
    </sheetView>
  </sheetViews>
  <sheetFormatPr defaultColWidth="9.140625" defaultRowHeight="15"/>
  <cols>
    <col min="1" max="1" width="2.8515625" style="0" customWidth="1"/>
    <col min="2" max="2" width="4.421875" style="0" customWidth="1"/>
    <col min="3" max="3" width="6.28125" style="0" customWidth="1"/>
    <col min="4" max="4" width="5.00390625" style="0" customWidth="1"/>
    <col min="5" max="5" width="3.8515625" style="0" customWidth="1"/>
    <col min="6" max="6" width="8.00390625" style="0" customWidth="1"/>
    <col min="7" max="7" width="3.8515625" style="0" customWidth="1"/>
    <col min="8" max="8" width="14.421875" style="0" customWidth="1"/>
    <col min="9" max="9" width="8.8515625" style="81" customWidth="1"/>
    <col min="10" max="15" width="9.00390625" style="81" customWidth="1"/>
    <col min="16" max="16" width="15.57421875" style="0" customWidth="1"/>
    <col min="17" max="20" width="9.00390625" style="335" customWidth="1"/>
  </cols>
  <sheetData>
    <row r="1" spans="9:20" s="1" customFormat="1" ht="23.25">
      <c r="I1" s="2"/>
      <c r="J1" s="2"/>
      <c r="K1" s="2"/>
      <c r="L1" s="2"/>
      <c r="O1" s="2"/>
      <c r="P1" s="2" t="s">
        <v>187</v>
      </c>
      <c r="Q1" s="2"/>
      <c r="R1" s="2"/>
      <c r="S1" s="2"/>
      <c r="T1" s="2"/>
    </row>
    <row r="2" spans="9:20" s="1" customFormat="1" ht="23.25">
      <c r="I2" s="2" t="s">
        <v>115</v>
      </c>
      <c r="J2" s="2"/>
      <c r="K2" s="2"/>
      <c r="L2" s="2"/>
      <c r="M2" s="2"/>
      <c r="N2" s="2"/>
      <c r="O2" s="2"/>
      <c r="Q2" s="2"/>
      <c r="R2" s="2"/>
      <c r="S2" s="2"/>
      <c r="T2" s="2"/>
    </row>
    <row r="3" spans="2:20" s="1" customFormat="1" ht="23.25">
      <c r="B3" s="514" t="s">
        <v>116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Q3" s="2"/>
      <c r="R3" s="2"/>
      <c r="S3" s="2"/>
      <c r="T3" s="2"/>
    </row>
    <row r="4" spans="6:20" s="1" customFormat="1" ht="23.25">
      <c r="F4" s="2" t="s">
        <v>1</v>
      </c>
      <c r="G4" s="206">
        <v>22</v>
      </c>
      <c r="H4" s="2" t="s">
        <v>11</v>
      </c>
      <c r="I4" s="2"/>
      <c r="M4" s="2"/>
      <c r="N4" s="2"/>
      <c r="O4" s="2"/>
      <c r="Q4" s="2"/>
      <c r="R4" s="2"/>
      <c r="S4" s="2"/>
      <c r="T4" s="2"/>
    </row>
    <row r="5" spans="9:20" s="1" customFormat="1" ht="22.5" customHeight="1">
      <c r="I5" s="2"/>
      <c r="J5" s="2"/>
      <c r="K5" s="2"/>
      <c r="L5" s="2"/>
      <c r="M5" s="2"/>
      <c r="N5" s="2"/>
      <c r="O5" s="2"/>
      <c r="Q5" s="2"/>
      <c r="R5" s="2"/>
      <c r="S5" s="2"/>
      <c r="T5" s="2"/>
    </row>
    <row r="6" spans="3:20" s="1" customFormat="1" ht="23.25">
      <c r="C6" s="1" t="s">
        <v>150</v>
      </c>
      <c r="I6" s="2"/>
      <c r="J6" s="2"/>
      <c r="K6" s="2"/>
      <c r="L6" s="2"/>
      <c r="M6" s="2"/>
      <c r="N6" s="2"/>
      <c r="O6" s="2"/>
      <c r="Q6" s="2"/>
      <c r="R6" s="2"/>
      <c r="S6" s="2"/>
      <c r="T6" s="2"/>
    </row>
    <row r="7" spans="2:20" s="1" customFormat="1" ht="23.25">
      <c r="B7" s="1" t="s">
        <v>437</v>
      </c>
      <c r="D7" s="1" t="s">
        <v>151</v>
      </c>
      <c r="E7" s="206">
        <v>8</v>
      </c>
      <c r="F7" s="1" t="s">
        <v>152</v>
      </c>
      <c r="H7" s="2" t="s">
        <v>153</v>
      </c>
      <c r="I7" s="2" t="s">
        <v>154</v>
      </c>
      <c r="K7" s="2" t="s">
        <v>438</v>
      </c>
      <c r="M7" s="2"/>
      <c r="N7" s="2"/>
      <c r="O7" s="2"/>
      <c r="Q7" s="2"/>
      <c r="R7" s="2"/>
      <c r="S7" s="2"/>
      <c r="T7" s="2"/>
    </row>
    <row r="8" spans="2:20" s="1" customFormat="1" ht="23.25">
      <c r="B8" s="1" t="s">
        <v>439</v>
      </c>
      <c r="H8" s="1" t="s">
        <v>170</v>
      </c>
      <c r="K8" s="2"/>
      <c r="L8" s="2"/>
      <c r="M8" s="2"/>
      <c r="N8" s="2"/>
      <c r="O8" s="2"/>
      <c r="Q8" s="2"/>
      <c r="R8" s="2"/>
      <c r="S8" s="2"/>
      <c r="T8" s="2"/>
    </row>
    <row r="9" spans="2:20" s="1" customFormat="1" ht="23.25">
      <c r="B9" s="1" t="s">
        <v>178</v>
      </c>
      <c r="I9" s="2"/>
      <c r="J9" s="2"/>
      <c r="K9" s="2"/>
      <c r="L9" s="2"/>
      <c r="M9" s="2"/>
      <c r="N9" s="2"/>
      <c r="O9" s="2"/>
      <c r="Q9" s="2"/>
      <c r="R9" s="2"/>
      <c r="S9" s="2"/>
      <c r="T9" s="2"/>
    </row>
    <row r="10" spans="2:20" s="1" customFormat="1" ht="22.5" customHeight="1">
      <c r="B10" s="1" t="s">
        <v>174</v>
      </c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</row>
    <row r="11" spans="9:20" s="1" customFormat="1" ht="12" customHeight="1">
      <c r="I11" s="2"/>
      <c r="J11" s="2"/>
      <c r="K11" s="2"/>
      <c r="L11" s="2"/>
      <c r="M11" s="2"/>
      <c r="N11" s="2"/>
      <c r="O11" s="2"/>
      <c r="Q11" s="2"/>
      <c r="R11" s="2"/>
      <c r="S11" s="2"/>
      <c r="T11" s="2"/>
    </row>
    <row r="12" spans="2:20" s="1" customFormat="1" ht="23.25">
      <c r="B12" s="537" t="s">
        <v>169</v>
      </c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38"/>
      <c r="Q12" s="2"/>
      <c r="R12" s="2"/>
      <c r="S12" s="2"/>
      <c r="T12" s="2"/>
    </row>
    <row r="13" spans="2:20" s="1" customFormat="1" ht="21.75" customHeight="1">
      <c r="B13" s="85"/>
      <c r="C13" s="35"/>
      <c r="D13" s="35"/>
      <c r="E13" s="35"/>
      <c r="F13" s="35"/>
      <c r="G13" s="34"/>
      <c r="H13" s="36"/>
      <c r="I13" s="550" t="s">
        <v>171</v>
      </c>
      <c r="J13" s="551"/>
      <c r="K13" s="551"/>
      <c r="L13" s="551"/>
      <c r="M13" s="551"/>
      <c r="N13" s="551"/>
      <c r="O13" s="551"/>
      <c r="P13" s="552"/>
      <c r="Q13" s="2"/>
      <c r="R13" s="2"/>
      <c r="S13" s="2"/>
      <c r="T13" s="2"/>
    </row>
    <row r="14" spans="2:20" s="1" customFormat="1" ht="21.75" customHeight="1">
      <c r="B14" s="92" t="s">
        <v>53</v>
      </c>
      <c r="C14" s="532" t="s">
        <v>175</v>
      </c>
      <c r="D14" s="532"/>
      <c r="E14" s="532"/>
      <c r="F14" s="532"/>
      <c r="G14" s="533" t="s">
        <v>176</v>
      </c>
      <c r="H14" s="534"/>
      <c r="I14" s="89" t="s">
        <v>182</v>
      </c>
      <c r="J14" s="89" t="s">
        <v>181</v>
      </c>
      <c r="K14" s="89" t="s">
        <v>407</v>
      </c>
      <c r="L14" s="89" t="s">
        <v>408</v>
      </c>
      <c r="M14" s="89" t="s">
        <v>409</v>
      </c>
      <c r="N14" s="89" t="s">
        <v>650</v>
      </c>
      <c r="O14" s="89"/>
      <c r="P14" s="90"/>
      <c r="Q14" s="2"/>
      <c r="R14" s="2"/>
      <c r="S14" s="2"/>
      <c r="T14" s="2"/>
    </row>
    <row r="15" spans="2:20" s="1" customFormat="1" ht="21.75" customHeight="1">
      <c r="B15" s="87"/>
      <c r="C15" s="29"/>
      <c r="D15" s="29"/>
      <c r="E15" s="29"/>
      <c r="F15" s="29"/>
      <c r="G15" s="39"/>
      <c r="H15" s="38"/>
      <c r="I15" s="91" t="s">
        <v>183</v>
      </c>
      <c r="J15" s="91" t="s">
        <v>172</v>
      </c>
      <c r="K15" s="91" t="s">
        <v>172</v>
      </c>
      <c r="L15" s="91" t="s">
        <v>172</v>
      </c>
      <c r="M15" s="91" t="s">
        <v>172</v>
      </c>
      <c r="N15" s="91" t="s">
        <v>172</v>
      </c>
      <c r="O15" s="92" t="s">
        <v>119</v>
      </c>
      <c r="P15" s="92" t="s">
        <v>179</v>
      </c>
      <c r="Q15" s="2"/>
      <c r="R15" s="2"/>
      <c r="S15" s="2"/>
      <c r="T15" s="2"/>
    </row>
    <row r="16" spans="2:20" s="1" customFormat="1" ht="21.75" customHeight="1">
      <c r="B16" s="88"/>
      <c r="C16" s="41"/>
      <c r="D16" s="41"/>
      <c r="E16" s="41"/>
      <c r="F16" s="41"/>
      <c r="G16" s="43"/>
      <c r="H16" s="42"/>
      <c r="I16" s="93" t="s">
        <v>184</v>
      </c>
      <c r="J16" s="205" t="s">
        <v>405</v>
      </c>
      <c r="K16" s="205" t="s">
        <v>403</v>
      </c>
      <c r="L16" s="205" t="s">
        <v>406</v>
      </c>
      <c r="M16" s="205" t="s">
        <v>675</v>
      </c>
      <c r="N16" s="205" t="s">
        <v>651</v>
      </c>
      <c r="O16" s="93"/>
      <c r="P16" s="94"/>
      <c r="Q16" s="2"/>
      <c r="R16" s="2"/>
      <c r="S16" s="2"/>
      <c r="T16" s="2"/>
    </row>
    <row r="17" spans="2:20" s="1" customFormat="1" ht="21.75" customHeight="1">
      <c r="B17" s="70">
        <v>1</v>
      </c>
      <c r="C17" s="95" t="s">
        <v>603</v>
      </c>
      <c r="D17" s="96"/>
      <c r="E17" s="96"/>
      <c r="F17" s="97"/>
      <c r="G17" s="95" t="s">
        <v>410</v>
      </c>
      <c r="H17" s="97"/>
      <c r="I17" s="48">
        <v>400</v>
      </c>
      <c r="J17" s="48">
        <v>400</v>
      </c>
      <c r="K17" s="48">
        <v>400</v>
      </c>
      <c r="L17" s="48">
        <v>400</v>
      </c>
      <c r="M17" s="48">
        <v>400</v>
      </c>
      <c r="N17" s="49">
        <v>400</v>
      </c>
      <c r="O17" s="48">
        <f>SUM(J17:N17)</f>
        <v>2000</v>
      </c>
      <c r="P17" s="97" t="s">
        <v>180</v>
      </c>
      <c r="Q17" s="2"/>
      <c r="R17" s="2"/>
      <c r="S17" s="2"/>
      <c r="T17" s="2"/>
    </row>
    <row r="18" spans="2:20" s="1" customFormat="1" ht="21.75" customHeight="1">
      <c r="B18" s="72">
        <v>2</v>
      </c>
      <c r="C18" s="98" t="s">
        <v>155</v>
      </c>
      <c r="D18" s="99"/>
      <c r="E18" s="99"/>
      <c r="F18" s="100"/>
      <c r="G18" s="98" t="s">
        <v>411</v>
      </c>
      <c r="H18" s="100"/>
      <c r="I18" s="49">
        <v>400</v>
      </c>
      <c r="J18" s="49">
        <v>400</v>
      </c>
      <c r="K18" s="49">
        <v>400</v>
      </c>
      <c r="L18" s="49">
        <v>400</v>
      </c>
      <c r="M18" s="49">
        <v>400</v>
      </c>
      <c r="N18" s="49">
        <v>400</v>
      </c>
      <c r="O18" s="48">
        <f aca="true" t="shared" si="0" ref="O18:O23">SUM(J18:N18)</f>
        <v>2000</v>
      </c>
      <c r="P18" s="100" t="s">
        <v>180</v>
      </c>
      <c r="Q18" s="2"/>
      <c r="R18" s="2"/>
      <c r="S18" s="2"/>
      <c r="T18" s="2"/>
    </row>
    <row r="19" spans="2:20" s="1" customFormat="1" ht="21.75" customHeight="1">
      <c r="B19" s="72">
        <v>3</v>
      </c>
      <c r="C19" s="98" t="s">
        <v>156</v>
      </c>
      <c r="D19" s="99"/>
      <c r="E19" s="99"/>
      <c r="F19" s="100"/>
      <c r="G19" s="98" t="s">
        <v>411</v>
      </c>
      <c r="H19" s="100"/>
      <c r="I19" s="49">
        <v>400</v>
      </c>
      <c r="J19" s="49">
        <v>400</v>
      </c>
      <c r="K19" s="49">
        <v>400</v>
      </c>
      <c r="L19" s="49">
        <v>400</v>
      </c>
      <c r="M19" s="49">
        <v>400</v>
      </c>
      <c r="N19" s="49">
        <v>400</v>
      </c>
      <c r="O19" s="48">
        <f t="shared" si="0"/>
        <v>2000</v>
      </c>
      <c r="P19" s="100" t="s">
        <v>180</v>
      </c>
      <c r="Q19" s="2"/>
      <c r="R19" s="2"/>
      <c r="S19" s="2"/>
      <c r="T19" s="2"/>
    </row>
    <row r="20" spans="2:20" s="1" customFormat="1" ht="21.75" customHeight="1">
      <c r="B20" s="72">
        <v>4</v>
      </c>
      <c r="C20" s="98" t="s">
        <v>157</v>
      </c>
      <c r="D20" s="99"/>
      <c r="E20" s="99"/>
      <c r="F20" s="100"/>
      <c r="G20" s="98" t="s">
        <v>414</v>
      </c>
      <c r="H20" s="100"/>
      <c r="I20" s="49">
        <v>400</v>
      </c>
      <c r="J20" s="49">
        <v>400</v>
      </c>
      <c r="K20" s="49">
        <v>400</v>
      </c>
      <c r="L20" s="49">
        <v>400</v>
      </c>
      <c r="M20" s="49">
        <v>400</v>
      </c>
      <c r="N20" s="49">
        <v>400</v>
      </c>
      <c r="O20" s="48">
        <f t="shared" si="0"/>
        <v>2000</v>
      </c>
      <c r="P20" s="100" t="s">
        <v>180</v>
      </c>
      <c r="Q20" s="2"/>
      <c r="R20" s="2"/>
      <c r="S20" s="2"/>
      <c r="T20" s="2"/>
    </row>
    <row r="21" spans="2:20" s="1" customFormat="1" ht="21.75" customHeight="1">
      <c r="B21" s="72">
        <v>5</v>
      </c>
      <c r="C21" s="98" t="s">
        <v>158</v>
      </c>
      <c r="D21" s="99"/>
      <c r="E21" s="99"/>
      <c r="F21" s="100"/>
      <c r="G21" s="98" t="s">
        <v>414</v>
      </c>
      <c r="H21" s="100"/>
      <c r="I21" s="49">
        <v>400</v>
      </c>
      <c r="J21" s="49">
        <v>400</v>
      </c>
      <c r="K21" s="49">
        <v>400</v>
      </c>
      <c r="L21" s="49">
        <v>400</v>
      </c>
      <c r="M21" s="49">
        <v>400</v>
      </c>
      <c r="N21" s="49">
        <v>400</v>
      </c>
      <c r="O21" s="48">
        <f t="shared" si="0"/>
        <v>2000</v>
      </c>
      <c r="P21" s="100" t="s">
        <v>180</v>
      </c>
      <c r="Q21" s="2"/>
      <c r="R21" s="2"/>
      <c r="S21" s="2"/>
      <c r="T21" s="2"/>
    </row>
    <row r="22" spans="2:20" s="1" customFormat="1" ht="21.75" customHeight="1">
      <c r="B22" s="72">
        <v>6</v>
      </c>
      <c r="C22" s="98" t="s">
        <v>310</v>
      </c>
      <c r="D22" s="99"/>
      <c r="E22" s="99"/>
      <c r="F22" s="100"/>
      <c r="G22" s="98" t="s">
        <v>414</v>
      </c>
      <c r="H22" s="100"/>
      <c r="I22" s="49">
        <v>400</v>
      </c>
      <c r="J22" s="49">
        <v>400</v>
      </c>
      <c r="K22" s="49">
        <v>400</v>
      </c>
      <c r="L22" s="49">
        <v>400</v>
      </c>
      <c r="M22" s="49">
        <v>400</v>
      </c>
      <c r="N22" s="49">
        <v>400</v>
      </c>
      <c r="O22" s="48">
        <f t="shared" si="0"/>
        <v>2000</v>
      </c>
      <c r="P22" s="100" t="s">
        <v>180</v>
      </c>
      <c r="Q22" s="2"/>
      <c r="R22" s="2"/>
      <c r="S22" s="2"/>
      <c r="T22" s="2"/>
    </row>
    <row r="23" spans="2:20" s="1" customFormat="1" ht="21.75" customHeight="1">
      <c r="B23" s="73">
        <v>7</v>
      </c>
      <c r="C23" s="101" t="s">
        <v>159</v>
      </c>
      <c r="D23" s="102"/>
      <c r="E23" s="102"/>
      <c r="F23" s="103"/>
      <c r="G23" s="101" t="s">
        <v>414</v>
      </c>
      <c r="H23" s="103"/>
      <c r="I23" s="50">
        <v>400</v>
      </c>
      <c r="J23" s="50">
        <v>400</v>
      </c>
      <c r="K23" s="50">
        <v>400</v>
      </c>
      <c r="L23" s="50">
        <v>400</v>
      </c>
      <c r="M23" s="50">
        <v>400</v>
      </c>
      <c r="N23" s="50">
        <v>400</v>
      </c>
      <c r="O23" s="242">
        <f t="shared" si="0"/>
        <v>2000</v>
      </c>
      <c r="P23" s="103" t="s">
        <v>180</v>
      </c>
      <c r="Q23" s="2"/>
      <c r="R23" s="2"/>
      <c r="S23" s="2"/>
      <c r="T23" s="2"/>
    </row>
    <row r="24" spans="2:20" s="1" customFormat="1" ht="21.75" customHeight="1">
      <c r="B24" s="207"/>
      <c r="C24" s="29"/>
      <c r="D24" s="29"/>
      <c r="E24" s="29"/>
      <c r="F24" s="29"/>
      <c r="G24" s="29"/>
      <c r="H24" s="29"/>
      <c r="I24" s="52"/>
      <c r="J24" s="52"/>
      <c r="K24" s="52"/>
      <c r="L24" s="52"/>
      <c r="M24" s="52"/>
      <c r="N24" s="52"/>
      <c r="O24" s="52"/>
      <c r="P24" s="29"/>
      <c r="Q24" s="2"/>
      <c r="R24" s="2"/>
      <c r="S24" s="2"/>
      <c r="T24" s="2"/>
    </row>
    <row r="25" spans="2:20" s="1" customFormat="1" ht="21.75" customHeight="1">
      <c r="B25" s="74"/>
      <c r="C25" s="29"/>
      <c r="D25" s="29"/>
      <c r="E25" s="29"/>
      <c r="F25" s="29"/>
      <c r="G25" s="29"/>
      <c r="H25" s="29"/>
      <c r="I25" s="52"/>
      <c r="J25" s="52"/>
      <c r="K25" s="52"/>
      <c r="L25" s="52"/>
      <c r="M25" s="52"/>
      <c r="N25" s="52"/>
      <c r="O25" s="52"/>
      <c r="P25" s="2" t="s">
        <v>188</v>
      </c>
      <c r="Q25" s="2"/>
      <c r="R25" s="2"/>
      <c r="S25" s="2"/>
      <c r="T25" s="2"/>
    </row>
    <row r="26" spans="2:20" s="1" customFormat="1" ht="21.75" customHeight="1">
      <c r="B26" s="537" t="s">
        <v>169</v>
      </c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38"/>
      <c r="Q26" s="2"/>
      <c r="R26" s="2"/>
      <c r="S26" s="2"/>
      <c r="T26" s="2"/>
    </row>
    <row r="27" spans="2:20" s="1" customFormat="1" ht="21.75" customHeight="1">
      <c r="B27" s="34"/>
      <c r="C27" s="35"/>
      <c r="D27" s="35"/>
      <c r="E27" s="35"/>
      <c r="F27" s="35"/>
      <c r="G27" s="34"/>
      <c r="H27" s="36"/>
      <c r="I27" s="550" t="s">
        <v>171</v>
      </c>
      <c r="J27" s="551"/>
      <c r="K27" s="551"/>
      <c r="L27" s="551"/>
      <c r="M27" s="551"/>
      <c r="N27" s="551"/>
      <c r="O27" s="551"/>
      <c r="P27" s="552"/>
      <c r="Q27" s="2"/>
      <c r="R27" s="2"/>
      <c r="S27" s="2"/>
      <c r="T27" s="2"/>
    </row>
    <row r="28" spans="2:20" s="1" customFormat="1" ht="21.75" customHeight="1">
      <c r="B28" s="74" t="s">
        <v>53</v>
      </c>
      <c r="C28" s="532" t="s">
        <v>175</v>
      </c>
      <c r="D28" s="532"/>
      <c r="E28" s="532"/>
      <c r="F28" s="532"/>
      <c r="G28" s="533" t="s">
        <v>176</v>
      </c>
      <c r="H28" s="534"/>
      <c r="I28" s="89" t="s">
        <v>182</v>
      </c>
      <c r="J28" s="89" t="s">
        <v>181</v>
      </c>
      <c r="K28" s="89" t="s">
        <v>407</v>
      </c>
      <c r="L28" s="89" t="s">
        <v>408</v>
      </c>
      <c r="M28" s="89" t="s">
        <v>409</v>
      </c>
      <c r="N28" s="89" t="s">
        <v>650</v>
      </c>
      <c r="O28" s="89"/>
      <c r="P28" s="90"/>
      <c r="Q28" s="2"/>
      <c r="R28" s="2"/>
      <c r="S28" s="2"/>
      <c r="T28" s="2"/>
    </row>
    <row r="29" spans="2:20" s="1" customFormat="1" ht="21.75" customHeight="1">
      <c r="B29" s="39"/>
      <c r="C29" s="29"/>
      <c r="D29" s="29"/>
      <c r="E29" s="29"/>
      <c r="F29" s="29"/>
      <c r="G29" s="39"/>
      <c r="H29" s="38"/>
      <c r="I29" s="91" t="s">
        <v>183</v>
      </c>
      <c r="J29" s="91" t="s">
        <v>172</v>
      </c>
      <c r="K29" s="91" t="s">
        <v>172</v>
      </c>
      <c r="L29" s="91" t="s">
        <v>172</v>
      </c>
      <c r="M29" s="91" t="s">
        <v>172</v>
      </c>
      <c r="N29" s="91" t="s">
        <v>172</v>
      </c>
      <c r="O29" s="92" t="s">
        <v>119</v>
      </c>
      <c r="P29" s="92" t="s">
        <v>179</v>
      </c>
      <c r="Q29" s="2"/>
      <c r="R29" s="2"/>
      <c r="S29" s="2"/>
      <c r="T29" s="2"/>
    </row>
    <row r="30" spans="2:20" s="1" customFormat="1" ht="21.75" customHeight="1">
      <c r="B30" s="43"/>
      <c r="C30" s="41"/>
      <c r="D30" s="41"/>
      <c r="E30" s="41"/>
      <c r="F30" s="41"/>
      <c r="G30" s="43"/>
      <c r="H30" s="42"/>
      <c r="I30" s="93" t="s">
        <v>184</v>
      </c>
      <c r="J30" s="205" t="s">
        <v>405</v>
      </c>
      <c r="K30" s="205" t="s">
        <v>403</v>
      </c>
      <c r="L30" s="205" t="s">
        <v>406</v>
      </c>
      <c r="M30" s="205" t="s">
        <v>404</v>
      </c>
      <c r="N30" s="205" t="s">
        <v>651</v>
      </c>
      <c r="O30" s="205"/>
      <c r="P30" s="94"/>
      <c r="Q30" s="2"/>
      <c r="R30" s="2"/>
      <c r="S30" s="2"/>
      <c r="T30" s="2"/>
    </row>
    <row r="31" spans="2:20" s="1" customFormat="1" ht="21.75" customHeight="1">
      <c r="B31" s="72">
        <v>8</v>
      </c>
      <c r="C31" s="98" t="s">
        <v>160</v>
      </c>
      <c r="D31" s="99"/>
      <c r="E31" s="99"/>
      <c r="F31" s="100"/>
      <c r="G31" s="98" t="s">
        <v>414</v>
      </c>
      <c r="H31" s="100"/>
      <c r="I31" s="49">
        <v>400</v>
      </c>
      <c r="J31" s="49">
        <v>400</v>
      </c>
      <c r="K31" s="49">
        <v>400</v>
      </c>
      <c r="L31" s="49">
        <v>400</v>
      </c>
      <c r="M31" s="49">
        <v>400</v>
      </c>
      <c r="N31" s="49">
        <v>400</v>
      </c>
      <c r="O31" s="49">
        <f>SUM(J31:N31)</f>
        <v>2000</v>
      </c>
      <c r="P31" s="100" t="s">
        <v>180</v>
      </c>
      <c r="Q31" s="3">
        <v>1</v>
      </c>
      <c r="R31" s="2">
        <f>+S31*Q31/T31</f>
        <v>6.666666666666667</v>
      </c>
      <c r="S31" s="2">
        <v>100</v>
      </c>
      <c r="T31" s="2">
        <v>15</v>
      </c>
    </row>
    <row r="32" spans="2:20" s="1" customFormat="1" ht="21.75" customHeight="1">
      <c r="B32" s="72">
        <v>9</v>
      </c>
      <c r="C32" s="98" t="s">
        <v>161</v>
      </c>
      <c r="D32" s="99"/>
      <c r="E32" s="99"/>
      <c r="F32" s="100"/>
      <c r="G32" s="98" t="s">
        <v>414</v>
      </c>
      <c r="H32" s="100"/>
      <c r="I32" s="49">
        <v>400</v>
      </c>
      <c r="J32" s="49">
        <v>400</v>
      </c>
      <c r="K32" s="49">
        <v>400</v>
      </c>
      <c r="L32" s="49">
        <v>400</v>
      </c>
      <c r="M32" s="49">
        <v>400</v>
      </c>
      <c r="N32" s="49">
        <v>400</v>
      </c>
      <c r="O32" s="49">
        <f aca="true" t="shared" si="1" ref="O32:O41">SUM(J32:N32)</f>
        <v>2000</v>
      </c>
      <c r="P32" s="100" t="s">
        <v>180</v>
      </c>
      <c r="Q32" s="3">
        <v>2</v>
      </c>
      <c r="R32" s="2">
        <f aca="true" t="shared" si="2" ref="R32:R45">+S32*Q32/T32</f>
        <v>13.333333333333334</v>
      </c>
      <c r="S32" s="2">
        <v>100</v>
      </c>
      <c r="T32" s="2">
        <v>15</v>
      </c>
    </row>
    <row r="33" spans="2:20" s="1" customFormat="1" ht="21.75" customHeight="1">
      <c r="B33" s="72">
        <v>10</v>
      </c>
      <c r="C33" s="98" t="s">
        <v>162</v>
      </c>
      <c r="D33" s="99"/>
      <c r="E33" s="99"/>
      <c r="F33" s="100"/>
      <c r="G33" s="98" t="s">
        <v>414</v>
      </c>
      <c r="H33" s="100"/>
      <c r="I33" s="49">
        <v>400</v>
      </c>
      <c r="J33" s="49">
        <v>400</v>
      </c>
      <c r="K33" s="49">
        <v>400</v>
      </c>
      <c r="L33" s="49">
        <v>400</v>
      </c>
      <c r="M33" s="49">
        <v>400</v>
      </c>
      <c r="N33" s="49">
        <v>400</v>
      </c>
      <c r="O33" s="49">
        <f t="shared" si="1"/>
        <v>2000</v>
      </c>
      <c r="P33" s="100" t="s">
        <v>180</v>
      </c>
      <c r="Q33" s="3">
        <v>3</v>
      </c>
      <c r="R33" s="2">
        <f t="shared" si="2"/>
        <v>20</v>
      </c>
      <c r="S33" s="2">
        <v>100</v>
      </c>
      <c r="T33" s="2">
        <v>15</v>
      </c>
    </row>
    <row r="34" spans="2:20" s="1" customFormat="1" ht="21.75" customHeight="1">
      <c r="B34" s="72">
        <v>11</v>
      </c>
      <c r="C34" s="98" t="s">
        <v>163</v>
      </c>
      <c r="D34" s="99"/>
      <c r="E34" s="99"/>
      <c r="F34" s="100"/>
      <c r="G34" s="98" t="s">
        <v>414</v>
      </c>
      <c r="H34" s="100"/>
      <c r="I34" s="49">
        <v>400</v>
      </c>
      <c r="J34" s="49">
        <v>400</v>
      </c>
      <c r="K34" s="49">
        <v>400</v>
      </c>
      <c r="L34" s="49">
        <v>400</v>
      </c>
      <c r="M34" s="49">
        <v>400</v>
      </c>
      <c r="N34" s="49">
        <v>400</v>
      </c>
      <c r="O34" s="49">
        <f t="shared" si="1"/>
        <v>2000</v>
      </c>
      <c r="P34" s="100" t="s">
        <v>180</v>
      </c>
      <c r="Q34" s="3">
        <v>4</v>
      </c>
      <c r="R34" s="2">
        <f t="shared" si="2"/>
        <v>26.666666666666668</v>
      </c>
      <c r="S34" s="2">
        <v>100</v>
      </c>
      <c r="T34" s="2">
        <v>15</v>
      </c>
    </row>
    <row r="35" spans="2:20" s="1" customFormat="1" ht="21.75" customHeight="1">
      <c r="B35" s="72">
        <v>12</v>
      </c>
      <c r="C35" s="98" t="s">
        <v>164</v>
      </c>
      <c r="D35" s="99"/>
      <c r="E35" s="99"/>
      <c r="F35" s="100"/>
      <c r="G35" s="98" t="s">
        <v>414</v>
      </c>
      <c r="H35" s="100"/>
      <c r="I35" s="49">
        <v>400</v>
      </c>
      <c r="J35" s="49">
        <v>400</v>
      </c>
      <c r="K35" s="49">
        <v>400</v>
      </c>
      <c r="L35" s="49">
        <v>400</v>
      </c>
      <c r="M35" s="49">
        <v>400</v>
      </c>
      <c r="N35" s="49">
        <v>400</v>
      </c>
      <c r="O35" s="49">
        <f t="shared" si="1"/>
        <v>2000</v>
      </c>
      <c r="P35" s="100" t="s">
        <v>180</v>
      </c>
      <c r="Q35" s="3">
        <v>5</v>
      </c>
      <c r="R35" s="2">
        <f t="shared" si="2"/>
        <v>33.333333333333336</v>
      </c>
      <c r="S35" s="2">
        <v>100</v>
      </c>
      <c r="T35" s="2">
        <v>15</v>
      </c>
    </row>
    <row r="36" spans="2:20" s="1" customFormat="1" ht="21.75" customHeight="1">
      <c r="B36" s="72">
        <v>13</v>
      </c>
      <c r="C36" s="98" t="s">
        <v>165</v>
      </c>
      <c r="D36" s="99"/>
      <c r="E36" s="99"/>
      <c r="F36" s="100"/>
      <c r="G36" s="98" t="s">
        <v>414</v>
      </c>
      <c r="H36" s="100"/>
      <c r="I36" s="49">
        <v>400</v>
      </c>
      <c r="J36" s="49">
        <v>400</v>
      </c>
      <c r="K36" s="49">
        <v>400</v>
      </c>
      <c r="L36" s="49">
        <v>400</v>
      </c>
      <c r="M36" s="49">
        <v>400</v>
      </c>
      <c r="N36" s="49">
        <v>400</v>
      </c>
      <c r="O36" s="49">
        <f t="shared" si="1"/>
        <v>2000</v>
      </c>
      <c r="P36" s="100" t="s">
        <v>180</v>
      </c>
      <c r="Q36" s="3">
        <v>6</v>
      </c>
      <c r="R36" s="2">
        <f t="shared" si="2"/>
        <v>40</v>
      </c>
      <c r="S36" s="2">
        <v>100</v>
      </c>
      <c r="T36" s="2">
        <v>15</v>
      </c>
    </row>
    <row r="37" spans="2:20" s="1" customFormat="1" ht="21.75" customHeight="1">
      <c r="B37" s="72">
        <v>14</v>
      </c>
      <c r="C37" s="98" t="s">
        <v>604</v>
      </c>
      <c r="D37" s="99"/>
      <c r="E37" s="99"/>
      <c r="F37" s="100"/>
      <c r="G37" s="98" t="s">
        <v>413</v>
      </c>
      <c r="H37" s="100"/>
      <c r="I37" s="49">
        <v>400</v>
      </c>
      <c r="J37" s="49">
        <v>400</v>
      </c>
      <c r="K37" s="49">
        <v>400</v>
      </c>
      <c r="L37" s="49">
        <v>400</v>
      </c>
      <c r="M37" s="49">
        <v>400</v>
      </c>
      <c r="N37" s="49">
        <v>400</v>
      </c>
      <c r="O37" s="49">
        <f t="shared" si="1"/>
        <v>2000</v>
      </c>
      <c r="P37" s="100" t="s">
        <v>180</v>
      </c>
      <c r="Q37" s="3">
        <v>7</v>
      </c>
      <c r="R37" s="2">
        <f t="shared" si="2"/>
        <v>46.666666666666664</v>
      </c>
      <c r="S37" s="2">
        <v>100</v>
      </c>
      <c r="T37" s="2">
        <v>15</v>
      </c>
    </row>
    <row r="38" spans="2:20" s="1" customFormat="1" ht="21.75" customHeight="1">
      <c r="B38" s="72">
        <v>15</v>
      </c>
      <c r="C38" s="98" t="s">
        <v>166</v>
      </c>
      <c r="D38" s="99"/>
      <c r="E38" s="99"/>
      <c r="F38" s="100"/>
      <c r="G38" s="98" t="s">
        <v>412</v>
      </c>
      <c r="H38" s="100"/>
      <c r="I38" s="49">
        <v>200</v>
      </c>
      <c r="J38" s="49">
        <v>200</v>
      </c>
      <c r="K38" s="49">
        <v>200</v>
      </c>
      <c r="L38" s="49">
        <v>200</v>
      </c>
      <c r="M38" s="49">
        <v>200</v>
      </c>
      <c r="N38" s="49">
        <v>200</v>
      </c>
      <c r="O38" s="49">
        <f t="shared" si="1"/>
        <v>1000</v>
      </c>
      <c r="P38" s="100" t="s">
        <v>180</v>
      </c>
      <c r="Q38" s="3">
        <v>8</v>
      </c>
      <c r="R38" s="2">
        <f t="shared" si="2"/>
        <v>53.333333333333336</v>
      </c>
      <c r="S38" s="2">
        <v>100</v>
      </c>
      <c r="T38" s="2">
        <v>15</v>
      </c>
    </row>
    <row r="39" spans="2:20" s="1" customFormat="1" ht="21.75" customHeight="1">
      <c r="B39" s="72">
        <v>16</v>
      </c>
      <c r="C39" s="98" t="s">
        <v>167</v>
      </c>
      <c r="D39" s="99"/>
      <c r="E39" s="99"/>
      <c r="F39" s="100"/>
      <c r="G39" s="98" t="s">
        <v>412</v>
      </c>
      <c r="H39" s="100"/>
      <c r="I39" s="49">
        <v>200</v>
      </c>
      <c r="J39" s="49">
        <v>200</v>
      </c>
      <c r="K39" s="49">
        <v>200</v>
      </c>
      <c r="L39" s="49">
        <v>200</v>
      </c>
      <c r="M39" s="49">
        <v>0</v>
      </c>
      <c r="N39" s="49">
        <v>200</v>
      </c>
      <c r="O39" s="49">
        <f t="shared" si="1"/>
        <v>800</v>
      </c>
      <c r="P39" s="100" t="s">
        <v>180</v>
      </c>
      <c r="Q39" s="3">
        <v>9</v>
      </c>
      <c r="R39" s="2">
        <f t="shared" si="2"/>
        <v>60</v>
      </c>
      <c r="S39" s="2">
        <v>100</v>
      </c>
      <c r="T39" s="2">
        <v>15</v>
      </c>
    </row>
    <row r="40" spans="2:20" s="1" customFormat="1" ht="21.75" customHeight="1">
      <c r="B40" s="72">
        <v>17</v>
      </c>
      <c r="C40" s="98" t="s">
        <v>168</v>
      </c>
      <c r="D40" s="99"/>
      <c r="E40" s="99"/>
      <c r="F40" s="100"/>
      <c r="G40" s="98" t="s">
        <v>412</v>
      </c>
      <c r="H40" s="100"/>
      <c r="I40" s="49">
        <v>200</v>
      </c>
      <c r="J40" s="49">
        <v>200</v>
      </c>
      <c r="K40" s="49">
        <v>200</v>
      </c>
      <c r="L40" s="49">
        <v>200</v>
      </c>
      <c r="M40" s="49">
        <v>0</v>
      </c>
      <c r="N40" s="49">
        <v>200</v>
      </c>
      <c r="O40" s="49">
        <f t="shared" si="1"/>
        <v>800</v>
      </c>
      <c r="P40" s="100" t="s">
        <v>180</v>
      </c>
      <c r="Q40" s="3">
        <v>10</v>
      </c>
      <c r="R40" s="2">
        <f t="shared" si="2"/>
        <v>66.66666666666667</v>
      </c>
      <c r="S40" s="2">
        <v>100</v>
      </c>
      <c r="T40" s="2">
        <v>15</v>
      </c>
    </row>
    <row r="41" spans="2:20" s="1" customFormat="1" ht="21.75" customHeight="1">
      <c r="B41" s="73">
        <v>18</v>
      </c>
      <c r="C41" s="101" t="s">
        <v>177</v>
      </c>
      <c r="D41" s="102"/>
      <c r="E41" s="102"/>
      <c r="F41" s="103"/>
      <c r="G41" s="98" t="s">
        <v>412</v>
      </c>
      <c r="H41" s="103"/>
      <c r="I41" s="50">
        <v>200</v>
      </c>
      <c r="J41" s="50">
        <v>0</v>
      </c>
      <c r="K41" s="50">
        <v>0</v>
      </c>
      <c r="L41" s="50">
        <v>0</v>
      </c>
      <c r="M41" s="50">
        <v>200</v>
      </c>
      <c r="N41" s="50">
        <v>0</v>
      </c>
      <c r="O41" s="50">
        <f t="shared" si="1"/>
        <v>200</v>
      </c>
      <c r="P41" s="103" t="s">
        <v>180</v>
      </c>
      <c r="Q41" s="3">
        <v>11</v>
      </c>
      <c r="R41" s="2">
        <f t="shared" si="2"/>
        <v>73.33333333333333</v>
      </c>
      <c r="S41" s="2">
        <v>100</v>
      </c>
      <c r="T41" s="2">
        <v>15</v>
      </c>
    </row>
    <row r="42" spans="10:20" s="1" customFormat="1" ht="21.75" customHeight="1">
      <c r="J42" s="108" t="s">
        <v>0</v>
      </c>
      <c r="K42" s="548" t="s">
        <v>185</v>
      </c>
      <c r="L42" s="548"/>
      <c r="M42" s="548"/>
      <c r="N42" s="218"/>
      <c r="O42" s="108">
        <f>SUM(O17:O41)</f>
        <v>30800</v>
      </c>
      <c r="P42" s="1" t="s">
        <v>17</v>
      </c>
      <c r="Q42" s="3">
        <v>12</v>
      </c>
      <c r="R42" s="2">
        <f t="shared" si="2"/>
        <v>80</v>
      </c>
      <c r="S42" s="2">
        <v>100</v>
      </c>
      <c r="T42" s="2">
        <v>15</v>
      </c>
    </row>
    <row r="43" spans="9:20" s="1" customFormat="1" ht="21.75" customHeight="1">
      <c r="I43" s="2"/>
      <c r="J43" s="2"/>
      <c r="K43" s="2"/>
      <c r="L43" s="2"/>
      <c r="M43" s="2"/>
      <c r="N43" s="2"/>
      <c r="O43" s="2"/>
      <c r="Q43" s="3">
        <v>13</v>
      </c>
      <c r="R43" s="2">
        <f t="shared" si="2"/>
        <v>86.66666666666667</v>
      </c>
      <c r="S43" s="2">
        <v>100</v>
      </c>
      <c r="T43" s="2">
        <v>15</v>
      </c>
    </row>
    <row r="44" spans="4:20" s="1" customFormat="1" ht="21.75" customHeight="1">
      <c r="D44" s="1" t="s">
        <v>186</v>
      </c>
      <c r="H44" s="2" t="s">
        <v>120</v>
      </c>
      <c r="J44" s="2"/>
      <c r="L44" s="2"/>
      <c r="M44" s="2"/>
      <c r="N44" s="2"/>
      <c r="O44" s="2"/>
      <c r="Q44" s="3">
        <v>14</v>
      </c>
      <c r="R44" s="2">
        <f t="shared" si="2"/>
        <v>93.33333333333333</v>
      </c>
      <c r="S44" s="2">
        <v>100</v>
      </c>
      <c r="T44" s="2">
        <v>15</v>
      </c>
    </row>
    <row r="45" spans="5:20" s="1" customFormat="1" ht="21.75" customHeight="1">
      <c r="E45" s="14" t="s">
        <v>8</v>
      </c>
      <c r="I45" s="2"/>
      <c r="J45" s="2"/>
      <c r="K45" s="2"/>
      <c r="L45" s="2"/>
      <c r="M45" s="2"/>
      <c r="N45" s="2"/>
      <c r="O45" s="2"/>
      <c r="Q45" s="3">
        <v>15</v>
      </c>
      <c r="R45" s="2">
        <f t="shared" si="2"/>
        <v>100</v>
      </c>
      <c r="S45" s="2">
        <v>100</v>
      </c>
      <c r="T45" s="2">
        <v>15</v>
      </c>
    </row>
    <row r="46" spans="4:20" s="1" customFormat="1" ht="21.75" customHeight="1">
      <c r="D46" s="6" t="s">
        <v>10</v>
      </c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4:20" s="1" customFormat="1" ht="21.75" customHeight="1">
      <c r="D47" s="2" t="s">
        <v>1</v>
      </c>
      <c r="E47" s="1">
        <v>22</v>
      </c>
      <c r="F47" s="2" t="s">
        <v>11</v>
      </c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9:20" s="1" customFormat="1" ht="23.25"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</sheetData>
  <sheetProtection/>
  <mergeCells count="10">
    <mergeCell ref="K42:M42"/>
    <mergeCell ref="C28:F28"/>
    <mergeCell ref="G28:H28"/>
    <mergeCell ref="B3:O3"/>
    <mergeCell ref="B12:P12"/>
    <mergeCell ref="C14:F14"/>
    <mergeCell ref="G14:H14"/>
    <mergeCell ref="I13:P13"/>
    <mergeCell ref="B26:P26"/>
    <mergeCell ref="I27:P2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2">
      <selection activeCell="C2" sqref="C1:C16384"/>
    </sheetView>
  </sheetViews>
  <sheetFormatPr defaultColWidth="9.140625" defaultRowHeight="15"/>
  <cols>
    <col min="1" max="1" width="6.140625" style="259" customWidth="1"/>
    <col min="2" max="2" width="31.57421875" style="1" customWidth="1"/>
    <col min="3" max="3" width="32.57421875" style="1" customWidth="1"/>
    <col min="4" max="4" width="16.28125" style="1" customWidth="1"/>
    <col min="5" max="16384" width="9.00390625" style="1" customWidth="1"/>
  </cols>
  <sheetData>
    <row r="1" spans="2:5" ht="23.25">
      <c r="B1" s="62" t="s">
        <v>121</v>
      </c>
      <c r="E1" s="1" t="s">
        <v>122</v>
      </c>
    </row>
    <row r="2" spans="2:5" ht="23.25">
      <c r="B2" s="62" t="s">
        <v>123</v>
      </c>
      <c r="C2" s="1" t="s">
        <v>124</v>
      </c>
      <c r="E2" s="1" t="s">
        <v>125</v>
      </c>
    </row>
    <row r="3" spans="1:5" ht="23.25">
      <c r="A3" s="259">
        <v>1</v>
      </c>
      <c r="B3" s="264" t="s">
        <v>126</v>
      </c>
      <c r="C3" s="1" t="s">
        <v>124</v>
      </c>
      <c r="E3" s="1" t="s">
        <v>125</v>
      </c>
    </row>
    <row r="4" spans="1:5" ht="23.25">
      <c r="A4" s="259">
        <v>2</v>
      </c>
      <c r="B4" s="264" t="s">
        <v>127</v>
      </c>
      <c r="C4" s="1" t="s">
        <v>128</v>
      </c>
      <c r="E4" s="1" t="s">
        <v>129</v>
      </c>
    </row>
    <row r="5" spans="2:5" ht="23.25">
      <c r="B5" s="62" t="s">
        <v>130</v>
      </c>
      <c r="C5" s="1" t="s">
        <v>128</v>
      </c>
      <c r="E5" s="1" t="s">
        <v>129</v>
      </c>
    </row>
    <row r="6" spans="2:5" ht="23.25">
      <c r="B6" s="62" t="s">
        <v>131</v>
      </c>
      <c r="E6" s="1" t="s">
        <v>129</v>
      </c>
    </row>
    <row r="7" spans="2:5" ht="23.25">
      <c r="B7" s="62" t="s">
        <v>132</v>
      </c>
      <c r="C7" s="1" t="s">
        <v>133</v>
      </c>
      <c r="E7" s="1" t="s">
        <v>129</v>
      </c>
    </row>
    <row r="8" spans="2:5" ht="23.25">
      <c r="B8" s="62" t="s">
        <v>134</v>
      </c>
      <c r="C8" s="1" t="s">
        <v>133</v>
      </c>
      <c r="E8" s="1" t="s">
        <v>129</v>
      </c>
    </row>
    <row r="9" spans="2:5" ht="23.25">
      <c r="B9" s="62" t="s">
        <v>135</v>
      </c>
      <c r="C9" s="1" t="s">
        <v>136</v>
      </c>
      <c r="D9" s="1" t="s">
        <v>137</v>
      </c>
      <c r="E9" s="1" t="s">
        <v>129</v>
      </c>
    </row>
    <row r="10" spans="2:5" ht="23.25">
      <c r="B10" s="62" t="s">
        <v>677</v>
      </c>
      <c r="C10" s="1" t="s">
        <v>136</v>
      </c>
      <c r="D10" s="1" t="s">
        <v>138</v>
      </c>
      <c r="E10" s="1" t="s">
        <v>129</v>
      </c>
    </row>
    <row r="11" spans="2:5" ht="23.25">
      <c r="B11" s="62" t="s">
        <v>139</v>
      </c>
      <c r="C11" s="1" t="s">
        <v>136</v>
      </c>
      <c r="D11" s="1" t="s">
        <v>140</v>
      </c>
      <c r="E11" s="1" t="s">
        <v>129</v>
      </c>
    </row>
    <row r="12" spans="2:5" ht="23.25">
      <c r="B12" s="62" t="s">
        <v>141</v>
      </c>
      <c r="C12" s="1" t="s">
        <v>136</v>
      </c>
      <c r="D12" s="1" t="s">
        <v>142</v>
      </c>
      <c r="E12" s="1" t="s">
        <v>129</v>
      </c>
    </row>
    <row r="13" spans="2:5" ht="23.25">
      <c r="B13" s="62" t="s">
        <v>143</v>
      </c>
      <c r="C13" s="1" t="s">
        <v>136</v>
      </c>
      <c r="D13" s="1" t="s">
        <v>144</v>
      </c>
      <c r="E13" s="1" t="s">
        <v>129</v>
      </c>
    </row>
    <row r="14" spans="1:5" ht="23.25">
      <c r="A14" s="259">
        <v>3</v>
      </c>
      <c r="B14" s="264" t="s">
        <v>145</v>
      </c>
      <c r="C14" s="1" t="s">
        <v>146</v>
      </c>
      <c r="E14" s="1" t="s">
        <v>129</v>
      </c>
    </row>
    <row r="15" spans="2:5" ht="23.25">
      <c r="B15" s="62" t="s">
        <v>147</v>
      </c>
      <c r="E15" s="1" t="s">
        <v>148</v>
      </c>
    </row>
    <row r="16" ht="23.25">
      <c r="B16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90" zoomScaleNormal="120" zoomScaleSheetLayoutView="90" zoomScalePageLayoutView="0" workbookViewId="0" topLeftCell="C13">
      <selection activeCell="H16" sqref="H16"/>
    </sheetView>
  </sheetViews>
  <sheetFormatPr defaultColWidth="8.8515625" defaultRowHeight="27.75" customHeight="1"/>
  <cols>
    <col min="1" max="1" width="4.140625" style="6" customWidth="1"/>
    <col min="2" max="2" width="66.8515625" style="6" customWidth="1"/>
    <col min="3" max="3" width="56.140625" style="104" customWidth="1"/>
    <col min="4" max="4" width="11.421875" style="8" customWidth="1"/>
    <col min="5" max="5" width="14.8515625" style="204" customWidth="1"/>
    <col min="6" max="8" width="20.140625" style="104" customWidth="1"/>
    <col min="9" max="9" width="12.140625" style="6" customWidth="1"/>
    <col min="10" max="10" width="17.28125" style="6" customWidth="1"/>
    <col min="11" max="11" width="18.7109375" style="6" customWidth="1"/>
    <col min="12" max="16384" width="8.8515625" style="6" customWidth="1"/>
  </cols>
  <sheetData>
    <row r="1" spans="1:8" ht="23.25" customHeight="1">
      <c r="A1" s="553" t="s">
        <v>190</v>
      </c>
      <c r="B1" s="554"/>
      <c r="C1" s="554"/>
      <c r="D1" s="554"/>
      <c r="E1" s="554"/>
      <c r="F1" s="554"/>
      <c r="G1" s="554"/>
      <c r="H1" s="554"/>
    </row>
    <row r="2" spans="1:8" ht="23.25" customHeight="1">
      <c r="A2" s="184" t="s">
        <v>69</v>
      </c>
      <c r="B2" s="185" t="s">
        <v>65</v>
      </c>
      <c r="C2" s="185" t="s">
        <v>246</v>
      </c>
      <c r="D2" s="186" t="s">
        <v>191</v>
      </c>
      <c r="E2" s="187" t="s">
        <v>192</v>
      </c>
      <c r="F2" s="188" t="s">
        <v>193</v>
      </c>
      <c r="G2" s="188" t="s">
        <v>194</v>
      </c>
      <c r="H2" s="188" t="s">
        <v>195</v>
      </c>
    </row>
    <row r="3" spans="1:11" ht="23.25" customHeight="1">
      <c r="A3" s="189">
        <v>1</v>
      </c>
      <c r="B3" s="182" t="str">
        <f>+'10.ชื่อโคงการ ชื่อบัญฃี เลขที่'!C9</f>
        <v>โครงการสุขภาพดี วิถีชุมชน  บ้านโอโล  หมู่ที่ 1</v>
      </c>
      <c r="C3" s="182" t="s">
        <v>288</v>
      </c>
      <c r="D3" s="190">
        <v>19000</v>
      </c>
      <c r="E3" s="191" t="s">
        <v>230</v>
      </c>
      <c r="F3" s="182" t="s">
        <v>196</v>
      </c>
      <c r="G3" s="182" t="s">
        <v>197</v>
      </c>
      <c r="H3" s="182" t="s">
        <v>198</v>
      </c>
      <c r="I3" s="192"/>
      <c r="J3" s="192" t="s">
        <v>249</v>
      </c>
      <c r="K3" s="192"/>
    </row>
    <row r="4" spans="1:11" ht="23.25" customHeight="1">
      <c r="A4" s="178">
        <v>2</v>
      </c>
      <c r="B4" s="179" t="str">
        <f>+'10.ชื่อโคงการ ชื่อบัญฃี เลขที่'!C17</f>
        <v>โครงการคัดกรองและค้นหาภาวะเสี่ยงของกลุ่มโรคเรื้อรัง บ้านโนนตุ่น หมู่ที่ 2 </v>
      </c>
      <c r="C4" s="179" t="s">
        <v>289</v>
      </c>
      <c r="D4" s="193">
        <v>18000</v>
      </c>
      <c r="E4" s="194" t="s">
        <v>231</v>
      </c>
      <c r="F4" s="179" t="s">
        <v>199</v>
      </c>
      <c r="G4" s="179" t="s">
        <v>200</v>
      </c>
      <c r="H4" s="179" t="s">
        <v>243</v>
      </c>
      <c r="I4" s="180"/>
      <c r="J4" s="180"/>
      <c r="K4" s="180"/>
    </row>
    <row r="5" spans="1:11" ht="23.25" customHeight="1">
      <c r="A5" s="178" t="s">
        <v>297</v>
      </c>
      <c r="B5" s="179" t="str">
        <f>+'10.ชื่อโคงการ ชื่อบัญฃี เลขที่'!C26</f>
        <v>โครงการขยับกายวันละนิด จิตแจ่มใส (โครงการต่อเนื่อง)  บ้านค้าว หมู่ที่ 3,13 </v>
      </c>
      <c r="C5" s="179" t="s">
        <v>298</v>
      </c>
      <c r="D5" s="193">
        <v>42000</v>
      </c>
      <c r="E5" s="194" t="s">
        <v>232</v>
      </c>
      <c r="F5" s="179" t="s">
        <v>201</v>
      </c>
      <c r="G5" s="179" t="s">
        <v>202</v>
      </c>
      <c r="H5" s="179" t="s">
        <v>203</v>
      </c>
      <c r="I5" s="180"/>
      <c r="J5" s="180" t="s">
        <v>257</v>
      </c>
      <c r="K5" s="180"/>
    </row>
    <row r="6" spans="1:11" ht="23.25" customHeight="1">
      <c r="A6" s="178">
        <v>4</v>
      </c>
      <c r="B6" s="179" t="str">
        <f>+'10.ชื่อโคงการ ชื่อบัญฃี เลขที่'!C34</f>
        <v>โครงการ ขยับกายวันละนิดชีวิตแจ่มใส ใส่ใจสุขภาพ หมู่ที่ 4  บ้านนกเขาทอง </v>
      </c>
      <c r="C6" s="179" t="s">
        <v>290</v>
      </c>
      <c r="D6" s="193">
        <v>18000</v>
      </c>
      <c r="E6" s="194" t="s">
        <v>233</v>
      </c>
      <c r="F6" s="179" t="s">
        <v>204</v>
      </c>
      <c r="G6" s="179" t="s">
        <v>156</v>
      </c>
      <c r="H6" s="179" t="s">
        <v>205</v>
      </c>
      <c r="I6" s="180"/>
      <c r="J6" s="180"/>
      <c r="K6" s="180"/>
    </row>
    <row r="7" spans="1:11" ht="23.25" customHeight="1">
      <c r="A7" s="178">
        <v>5</v>
      </c>
      <c r="B7" s="179" t="str">
        <f>+'10.ชื่อโคงการ ชื่อบัญฃี เลขที่'!C42</f>
        <v>โครงการสุขภาพดีวิถีชุมชน  บ้านโนนดินจี่  หมู่ที่ 5 </v>
      </c>
      <c r="C7" s="179" t="s">
        <v>291</v>
      </c>
      <c r="D7" s="193">
        <v>19000</v>
      </c>
      <c r="E7" s="194" t="s">
        <v>234</v>
      </c>
      <c r="F7" s="179" t="s">
        <v>206</v>
      </c>
      <c r="G7" s="179" t="s">
        <v>207</v>
      </c>
      <c r="H7" s="179" t="s">
        <v>208</v>
      </c>
      <c r="I7" s="180"/>
      <c r="J7" s="180"/>
      <c r="K7" s="180"/>
    </row>
    <row r="8" spans="1:11" ht="23.25" customHeight="1">
      <c r="A8" s="178">
        <v>6</v>
      </c>
      <c r="B8" s="179" t="str">
        <f>+'10.ชื่อโคงการ ชื่อบัญฃี เลขที่'!C50</f>
        <v>โครงการ สุขภาพดีวิถีชุมชน  บ้านหนองตะไก้  หมู่ที่ 6</v>
      </c>
      <c r="C8" s="179" t="s">
        <v>292</v>
      </c>
      <c r="D8" s="193">
        <v>18000</v>
      </c>
      <c r="E8" s="194" t="s">
        <v>235</v>
      </c>
      <c r="F8" s="179" t="s">
        <v>209</v>
      </c>
      <c r="G8" s="179" t="s">
        <v>210</v>
      </c>
      <c r="H8" s="179" t="s">
        <v>211</v>
      </c>
      <c r="I8" s="180"/>
      <c r="J8" s="180" t="s">
        <v>265</v>
      </c>
      <c r="K8" s="180" t="s">
        <v>269</v>
      </c>
    </row>
    <row r="9" spans="1:11" ht="23.25" customHeight="1">
      <c r="A9" s="178">
        <v>7</v>
      </c>
      <c r="B9" s="179" t="str">
        <f>+'10.ชื่อโคงการ ชื่อบัญฃี เลขที่'!C58</f>
        <v>โครงการออกกำลังกายเพื่อสุขภาพ  บ้านห้วยพลวง หมู่ที่ 7</v>
      </c>
      <c r="C9" s="179" t="s">
        <v>293</v>
      </c>
      <c r="D9" s="193">
        <v>19000</v>
      </c>
      <c r="E9" s="194" t="s">
        <v>236</v>
      </c>
      <c r="F9" s="179" t="s">
        <v>212</v>
      </c>
      <c r="G9" s="179" t="s">
        <v>213</v>
      </c>
      <c r="H9" s="179" t="s">
        <v>214</v>
      </c>
      <c r="I9" s="180"/>
      <c r="J9" s="180"/>
      <c r="K9" s="180"/>
    </row>
    <row r="10" spans="1:11" ht="23.25" customHeight="1">
      <c r="A10" s="178">
        <v>8</v>
      </c>
      <c r="B10" s="179" t="str">
        <f>+'10.ชื่อโคงการ ชื่อบัญฃี เลขที่'!C66</f>
        <v>โครงการประชาชนปลอดภัยจากสารเคมี  บ้านหนองแวง  หมู่ที่ 8</v>
      </c>
      <c r="C10" s="195" t="s">
        <v>286</v>
      </c>
      <c r="D10" s="193">
        <v>20000</v>
      </c>
      <c r="E10" s="194" t="s">
        <v>237</v>
      </c>
      <c r="F10" s="179" t="s">
        <v>215</v>
      </c>
      <c r="G10" s="179" t="s">
        <v>216</v>
      </c>
      <c r="H10" s="179" t="s">
        <v>217</v>
      </c>
      <c r="I10" s="180"/>
      <c r="J10" s="180" t="s">
        <v>275</v>
      </c>
      <c r="K10" s="180" t="s">
        <v>274</v>
      </c>
    </row>
    <row r="11" spans="1:11" ht="23.25" customHeight="1">
      <c r="A11" s="178">
        <v>9</v>
      </c>
      <c r="B11" s="179" t="str">
        <f>+'10.ชื่อโคงการ ชื่อบัญฃี เลขที่'!C74</f>
        <v> โครงการ คัดกรองและค้นหาภาวะเสี่ยงโรคเรื้อรัง บ้านหนองแวง บ้านหนองแวง </v>
      </c>
      <c r="C11" s="195" t="s">
        <v>287</v>
      </c>
      <c r="D11" s="193">
        <v>20000</v>
      </c>
      <c r="E11" s="194" t="s">
        <v>238</v>
      </c>
      <c r="F11" s="179" t="s">
        <v>218</v>
      </c>
      <c r="G11" s="179" t="s">
        <v>219</v>
      </c>
      <c r="H11" s="179" t="s">
        <v>220</v>
      </c>
      <c r="I11" s="180"/>
      <c r="J11" s="180" t="s">
        <v>299</v>
      </c>
      <c r="K11" s="180"/>
    </row>
    <row r="12" spans="1:11" ht="23.25" customHeight="1">
      <c r="A12" s="178">
        <v>10</v>
      </c>
      <c r="B12" s="179" t="str">
        <f>+'10.ชื่อโคงการ ชื่อบัญฃี เลขที่'!C82</f>
        <v>โครงการ คัดกรองและค้นหาภาวะเสี่ยงโรคเรื้อรัง   บ้านโอโล หมู่ที่ 10</v>
      </c>
      <c r="C12" s="195" t="s">
        <v>294</v>
      </c>
      <c r="D12" s="193">
        <v>20000</v>
      </c>
      <c r="E12" s="194" t="s">
        <v>239</v>
      </c>
      <c r="F12" s="179" t="s">
        <v>221</v>
      </c>
      <c r="G12" s="179" t="s">
        <v>222</v>
      </c>
      <c r="H12" s="179" t="s">
        <v>223</v>
      </c>
      <c r="I12" s="180"/>
      <c r="J12" s="180" t="s">
        <v>300</v>
      </c>
      <c r="K12" s="180" t="s">
        <v>301</v>
      </c>
    </row>
    <row r="13" spans="1:11" ht="23.25" customHeight="1">
      <c r="A13" s="178">
        <v>11</v>
      </c>
      <c r="B13" s="179" t="str">
        <f>+'10.ชื่อโคงการ ชื่อบัญฃี เลขที่'!C90</f>
        <v>โครงการหมู่บ้านน่ามองปลอดลูกน้ำยุงลาย   บ้านโอโล หมู่ที่ 11   .</v>
      </c>
      <c r="C13" s="195" t="s">
        <v>295</v>
      </c>
      <c r="D13" s="193">
        <v>19000</v>
      </c>
      <c r="E13" s="194" t="s">
        <v>240</v>
      </c>
      <c r="F13" s="179" t="s">
        <v>224</v>
      </c>
      <c r="G13" s="179" t="s">
        <v>225</v>
      </c>
      <c r="H13" s="179" t="s">
        <v>226</v>
      </c>
      <c r="I13" s="180"/>
      <c r="J13" s="180" t="s">
        <v>302</v>
      </c>
      <c r="K13" s="180"/>
    </row>
    <row r="14" spans="1:11" ht="23.25" customHeight="1">
      <c r="A14" s="178">
        <v>12</v>
      </c>
      <c r="B14" s="196" t="str">
        <f>+'10.ชื่อโคงการ ชื่อบัญฃี เลขที่'!C103</f>
        <v>กองทุนหลักประกันสุขภาพตำบลโอโล  บ้านโนนดินจี่  หมู่ที่ 12 </v>
      </c>
      <c r="C14" s="179" t="s">
        <v>296</v>
      </c>
      <c r="D14" s="193">
        <v>19000</v>
      </c>
      <c r="E14" s="194" t="s">
        <v>241</v>
      </c>
      <c r="F14" s="179" t="s">
        <v>227</v>
      </c>
      <c r="G14" s="179" t="s">
        <v>228</v>
      </c>
      <c r="H14" s="179" t="s">
        <v>229</v>
      </c>
      <c r="I14" s="180"/>
      <c r="J14" s="180"/>
      <c r="K14" s="180"/>
    </row>
    <row r="15" spans="1:11" ht="23.25" customHeight="1">
      <c r="A15" s="178">
        <f aca="true" t="shared" si="0" ref="A15:A23">+A14+1</f>
        <v>13</v>
      </c>
      <c r="B15" s="180" t="e">
        <f>+#REF!</f>
        <v>#REF!</v>
      </c>
      <c r="C15" s="179" t="e">
        <f>+#REF!</f>
        <v>#REF!</v>
      </c>
      <c r="D15" s="197" t="e">
        <f>+#REF!</f>
        <v>#REF!</v>
      </c>
      <c r="E15" s="198" t="s">
        <v>329</v>
      </c>
      <c r="F15" s="179" t="e">
        <f>+#REF!</f>
        <v>#REF!</v>
      </c>
      <c r="G15" s="179" t="e">
        <f>+#REF!</f>
        <v>#REF!</v>
      </c>
      <c r="H15" s="179" t="e">
        <f>+#REF!</f>
        <v>#REF!</v>
      </c>
      <c r="I15" s="180"/>
      <c r="J15" s="180"/>
      <c r="K15" s="180"/>
    </row>
    <row r="16" spans="1:11" ht="23.25" customHeight="1">
      <c r="A16" s="178">
        <f t="shared" si="0"/>
        <v>14</v>
      </c>
      <c r="B16" s="180" t="str">
        <f>+'10.ชื่อโคงการ ชื่อบัญฃี เลขที่'!C108</f>
        <v>โครงการพัฒนาเครือข่ายสุขภาพจิต </v>
      </c>
      <c r="C16" s="179" t="str">
        <f>+'10.ชื่อโคงการ ชื่อบัญฃี เลขที่'!C123</f>
        <v>กองทุนตำบล รพสต.โอโล  </v>
      </c>
      <c r="D16" s="181">
        <f>+'10.ชื่อโคงการ ชื่อบัญฃี เลขที่'!J108</f>
        <v>10000</v>
      </c>
      <c r="E16" s="199" t="str">
        <f>+'10.ชื่อโคงการ ชื่อบัญฃี เลขที่'!C124</f>
        <v>020-0-4358350-8</v>
      </c>
      <c r="F16" s="179" t="str">
        <f>+'10.ชื่อโคงการ ชื่อบัญฃี เลขที่'!C119</f>
        <v>นายณรงค์  กุลแก้ว</v>
      </c>
      <c r="G16" s="179" t="str">
        <f>+'10.ชื่อโคงการ ชื่อบัญฃี เลขที่'!C121</f>
        <v>นางสาวสุจิตตรา กอบการดี</v>
      </c>
      <c r="H16" s="179" t="str">
        <f>+'10.ชื่อโคงการ ชื่อบัญฃี เลขที่'!C120</f>
        <v>น.ส.หทัยชนก ปกคุ้ม</v>
      </c>
      <c r="I16" s="180"/>
      <c r="J16" s="180"/>
      <c r="K16" s="180"/>
    </row>
    <row r="17" spans="1:11" ht="23.25" customHeight="1">
      <c r="A17" s="178">
        <f t="shared" si="0"/>
        <v>15</v>
      </c>
      <c r="B17" s="180" t="str">
        <f>+'10.ชื่อโคงการ ชื่อบัญฃี เลขที่'!C109</f>
        <v>โครงการเฝ้าระวังภาวะทันตสุขภาพในศูนย์เด็กเล็ก </v>
      </c>
      <c r="C17" s="179" t="str">
        <f aca="true" t="shared" si="1" ref="C17:C23">+C16</f>
        <v>กองทุนตำบล รพสต.โอโล  </v>
      </c>
      <c r="D17" s="181">
        <f>+'10.ชื่อโคงการ ชื่อบัญฃี เลขที่'!J109</f>
        <v>5000</v>
      </c>
      <c r="E17" s="199" t="str">
        <f aca="true" t="shared" si="2" ref="E17:H23">+E16</f>
        <v>020-0-4358350-8</v>
      </c>
      <c r="F17" s="179" t="str">
        <f t="shared" si="2"/>
        <v>นายณรงค์  กุลแก้ว</v>
      </c>
      <c r="G17" s="179" t="str">
        <f t="shared" si="2"/>
        <v>นางสาวสุจิตตรา กอบการดี</v>
      </c>
      <c r="H17" s="179" t="str">
        <f t="shared" si="2"/>
        <v>น.ส.หทัยชนก ปกคุ้ม</v>
      </c>
      <c r="I17" s="180"/>
      <c r="J17" s="180"/>
      <c r="K17" s="180"/>
    </row>
    <row r="18" spans="1:11" ht="23.25" customHeight="1">
      <c r="A18" s="178">
        <f t="shared" si="0"/>
        <v>16</v>
      </c>
      <c r="B18" s="180" t="str">
        <f>+'10.ชื่อโคงการ ชื่อบัญฃี เลขที่'!C110</f>
        <v>โครงการพัฒนาเครือข่ายป้องกันโรคติดต่อและโรคอุบัติใหม่ </v>
      </c>
      <c r="C18" s="179" t="str">
        <f t="shared" si="1"/>
        <v>กองทุนตำบล รพสต.โอโล  </v>
      </c>
      <c r="D18" s="181">
        <f>+'10.ชื่อโคงการ ชื่อบัญฃี เลขที่'!J110</f>
        <v>15000</v>
      </c>
      <c r="E18" s="199" t="str">
        <f t="shared" si="2"/>
        <v>020-0-4358350-8</v>
      </c>
      <c r="F18" s="179" t="str">
        <f t="shared" si="2"/>
        <v>นายณรงค์  กุลแก้ว</v>
      </c>
      <c r="G18" s="179" t="str">
        <f t="shared" si="2"/>
        <v>นางสาวสุจิตตรา กอบการดี</v>
      </c>
      <c r="H18" s="179" t="str">
        <f t="shared" si="2"/>
        <v>น.ส.หทัยชนก ปกคุ้ม</v>
      </c>
      <c r="I18" s="180"/>
      <c r="J18" s="180"/>
      <c r="K18" s="180"/>
    </row>
    <row r="19" spans="1:11" ht="23.25" customHeight="1">
      <c r="A19" s="178">
        <f t="shared" si="0"/>
        <v>17</v>
      </c>
      <c r="B19" s="180" t="str">
        <f>+'10.ชื่อโคงการ ชื่อบัญฃี เลขที่'!C111</f>
        <v>โครงการเยาวชนรุ่นใหม่ห่างไกลเอดส์และยาเสพติด </v>
      </c>
      <c r="C19" s="179" t="str">
        <f t="shared" si="1"/>
        <v>กองทุนตำบล รพสต.โอโล  </v>
      </c>
      <c r="D19" s="181">
        <f>+'10.ชื่อโคงการ ชื่อบัญฃี เลขที่'!J111</f>
        <v>10000</v>
      </c>
      <c r="E19" s="199" t="str">
        <f t="shared" si="2"/>
        <v>020-0-4358350-8</v>
      </c>
      <c r="F19" s="179" t="str">
        <f t="shared" si="2"/>
        <v>นายณรงค์  กุลแก้ว</v>
      </c>
      <c r="G19" s="179" t="str">
        <f t="shared" si="2"/>
        <v>นางสาวสุจิตตรา กอบการดี</v>
      </c>
      <c r="H19" s="179" t="str">
        <f t="shared" si="2"/>
        <v>น.ส.หทัยชนก ปกคุ้ม</v>
      </c>
      <c r="I19" s="180"/>
      <c r="J19" s="180"/>
      <c r="K19" s="180"/>
    </row>
    <row r="20" spans="1:11" ht="23.25" customHeight="1">
      <c r="A20" s="178">
        <f t="shared" si="0"/>
        <v>18</v>
      </c>
      <c r="B20" s="180" t="str">
        <f>+'10.ชื่อโคงการ ชื่อบัญฃี เลขที่'!C112</f>
        <v>โครงการตรวจคัดกรองโรคมะเร็งปากมดลูก </v>
      </c>
      <c r="C20" s="179" t="str">
        <f t="shared" si="1"/>
        <v>กองทุนตำบล รพสต.โอโล  </v>
      </c>
      <c r="D20" s="181">
        <f>+'10.ชื่อโคงการ ชื่อบัญฃี เลขที่'!J112</f>
        <v>5000</v>
      </c>
      <c r="E20" s="199" t="str">
        <f t="shared" si="2"/>
        <v>020-0-4358350-8</v>
      </c>
      <c r="F20" s="179" t="str">
        <f t="shared" si="2"/>
        <v>นายณรงค์  กุลแก้ว</v>
      </c>
      <c r="G20" s="179" t="str">
        <f t="shared" si="2"/>
        <v>นางสาวสุจิตตรา กอบการดี</v>
      </c>
      <c r="H20" s="179" t="str">
        <f t="shared" si="2"/>
        <v>น.ส.หทัยชนก ปกคุ้ม</v>
      </c>
      <c r="I20" s="180"/>
      <c r="J20" s="180"/>
      <c r="K20" s="180"/>
    </row>
    <row r="21" spans="1:11" ht="23.25" customHeight="1">
      <c r="A21" s="178">
        <f t="shared" si="0"/>
        <v>19</v>
      </c>
      <c r="B21" s="180" t="str">
        <f>+'10.ชื่อโคงการ ชื่อบัญฃี เลขที่'!C114</f>
        <v>โครงการตรวจสารเคมีตกค้างในเกษตรกร</v>
      </c>
      <c r="C21" s="179" t="str">
        <f t="shared" si="1"/>
        <v>กองทุนตำบล รพสต.โอโล  </v>
      </c>
      <c r="D21" s="181">
        <f>+'10.ชื่อโคงการ ชื่อบัญฃี เลขที่'!J113</f>
        <v>30000</v>
      </c>
      <c r="E21" s="199" t="str">
        <f t="shared" si="2"/>
        <v>020-0-4358350-8</v>
      </c>
      <c r="F21" s="179" t="str">
        <f t="shared" si="2"/>
        <v>นายณรงค์  กุลแก้ว</v>
      </c>
      <c r="G21" s="179" t="str">
        <f t="shared" si="2"/>
        <v>นางสาวสุจิตตรา กอบการดี</v>
      </c>
      <c r="H21" s="179" t="str">
        <f t="shared" si="2"/>
        <v>น.ส.หทัยชนก ปกคุ้ม</v>
      </c>
      <c r="I21" s="180"/>
      <c r="J21" s="180"/>
      <c r="K21" s="180"/>
    </row>
    <row r="22" spans="1:11" ht="23.25" customHeight="1">
      <c r="A22" s="178">
        <f t="shared" si="0"/>
        <v>20</v>
      </c>
      <c r="B22" s="180" t="str">
        <f>+'10.ชื่อโคงการ ชื่อบัญฃี เลขที่'!C114</f>
        <v>โครงการตรวจสารเคมีตกค้างในเกษตรกร</v>
      </c>
      <c r="C22" s="179" t="str">
        <f t="shared" si="1"/>
        <v>กองทุนตำบล รพสต.โอโล  </v>
      </c>
      <c r="D22" s="181">
        <f>+'10.ชื่อโคงการ ชื่อบัญฃี เลขที่'!J114</f>
        <v>5000</v>
      </c>
      <c r="E22" s="199" t="str">
        <f t="shared" si="2"/>
        <v>020-0-4358350-8</v>
      </c>
      <c r="F22" s="179" t="str">
        <f t="shared" si="2"/>
        <v>นายณรงค์  กุลแก้ว</v>
      </c>
      <c r="G22" s="179" t="str">
        <f t="shared" si="2"/>
        <v>นางสาวสุจิตตรา กอบการดี</v>
      </c>
      <c r="H22" s="179" t="str">
        <f t="shared" si="2"/>
        <v>น.ส.หทัยชนก ปกคุ้ม</v>
      </c>
      <c r="I22" s="180"/>
      <c r="J22" s="180"/>
      <c r="K22" s="180"/>
    </row>
    <row r="23" spans="1:11" ht="23.25" customHeight="1">
      <c r="A23" s="200">
        <f t="shared" si="0"/>
        <v>21</v>
      </c>
      <c r="B23" s="201" t="str">
        <f>+'10.ชื่อโคงการ ชื่อบัญฃี เลขที่'!C115</f>
        <v>โครงการผู้ก่อการดี (Metrit Maker) ป้องกันเด็กจมน้ำและการป้องกันการบาดเจ็บทางถนน</v>
      </c>
      <c r="C23" s="202" t="str">
        <f t="shared" si="1"/>
        <v>กองทุนตำบล รพสต.โอโล  </v>
      </c>
      <c r="D23" s="183">
        <f>+'10.ชื่อโคงการ ชื่อบัญฃี เลขที่'!J115</f>
        <v>20000</v>
      </c>
      <c r="E23" s="203" t="str">
        <f t="shared" si="2"/>
        <v>020-0-4358350-8</v>
      </c>
      <c r="F23" s="202" t="str">
        <f t="shared" si="2"/>
        <v>นายณรงค์  กุลแก้ว</v>
      </c>
      <c r="G23" s="202" t="str">
        <f t="shared" si="2"/>
        <v>นางสาวสุจิตตรา กอบการดี</v>
      </c>
      <c r="H23" s="202" t="str">
        <f t="shared" si="2"/>
        <v>น.ส.หทัยชนก ปกคุ้ม</v>
      </c>
      <c r="I23" s="201"/>
      <c r="J23" s="201"/>
      <c r="K23" s="201"/>
    </row>
    <row r="24" ht="23.25" customHeight="1"/>
    <row r="25" ht="23.25" customHeight="1"/>
    <row r="26" ht="23.25" customHeight="1"/>
    <row r="27" ht="23.25" customHeight="1"/>
    <row r="28" ht="23.25" customHeight="1"/>
  </sheetData>
  <sheetProtection/>
  <mergeCells count="1">
    <mergeCell ref="A1:H1"/>
  </mergeCells>
  <printOptions/>
  <pageMargins left="0" right="0.11811023622047245" top="0" bottom="0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137"/>
  <sheetViews>
    <sheetView view="pageBreakPreview" zoomScale="190" zoomScaleNormal="120" zoomScaleSheetLayoutView="190" zoomScalePageLayoutView="0" workbookViewId="0" topLeftCell="B1">
      <selection activeCell="E122" sqref="E122"/>
    </sheetView>
  </sheetViews>
  <sheetFormatPr defaultColWidth="9.140625" defaultRowHeight="15"/>
  <cols>
    <col min="1" max="1" width="1.28515625" style="1" customWidth="1"/>
    <col min="2" max="2" width="9.57421875" style="1" customWidth="1"/>
    <col min="3" max="3" width="14.28125" style="1" customWidth="1"/>
    <col min="4" max="5" width="9.00390625" style="1" customWidth="1"/>
    <col min="6" max="6" width="15.7109375" style="1" customWidth="1"/>
    <col min="7" max="7" width="11.421875" style="1" customWidth="1"/>
    <col min="8" max="8" width="9.00390625" style="1" customWidth="1"/>
    <col min="9" max="9" width="4.7109375" style="1" customWidth="1"/>
    <col min="10" max="10" width="11.57421875" style="1" customWidth="1"/>
    <col min="11" max="16384" width="9.00390625" style="1" customWidth="1"/>
  </cols>
  <sheetData>
    <row r="2" spans="2:3" ht="23.25">
      <c r="B2" s="1" t="s">
        <v>686</v>
      </c>
      <c r="C2" s="1" t="s">
        <v>683</v>
      </c>
    </row>
    <row r="3" spans="2:6" ht="23.25">
      <c r="B3" s="1" t="s">
        <v>684</v>
      </c>
      <c r="C3" s="1">
        <v>12122095668</v>
      </c>
      <c r="F3" s="1">
        <v>12122095668</v>
      </c>
    </row>
    <row r="5" spans="2:3" ht="23.25">
      <c r="B5" s="1" t="s">
        <v>686</v>
      </c>
      <c r="C5" s="1" t="s">
        <v>685</v>
      </c>
    </row>
    <row r="6" spans="2:3" ht="23.25">
      <c r="B6" s="1" t="s">
        <v>684</v>
      </c>
      <c r="C6" s="1">
        <v>20105488729</v>
      </c>
    </row>
    <row r="9" spans="2:11" ht="23.25">
      <c r="B9" s="1" t="s">
        <v>65</v>
      </c>
      <c r="C9" s="1" t="s">
        <v>721</v>
      </c>
      <c r="I9" s="1" t="s">
        <v>252</v>
      </c>
      <c r="J9" s="1">
        <v>19000</v>
      </c>
      <c r="K9" s="1" t="s">
        <v>17</v>
      </c>
    </row>
    <row r="10" spans="2:6" ht="23.25">
      <c r="B10" s="1">
        <v>1</v>
      </c>
      <c r="C10" s="1" t="s">
        <v>248</v>
      </c>
      <c r="F10" s="1" t="s">
        <v>244</v>
      </c>
    </row>
    <row r="11" spans="2:12" ht="23.25">
      <c r="B11" s="1">
        <v>2</v>
      </c>
      <c r="C11" s="1" t="s">
        <v>249</v>
      </c>
      <c r="F11" s="1" t="s">
        <v>244</v>
      </c>
      <c r="J11" s="1" t="s">
        <v>251</v>
      </c>
      <c r="L11" s="1" t="s">
        <v>260</v>
      </c>
    </row>
    <row r="12" spans="2:6" ht="23.25">
      <c r="B12" s="1">
        <v>3</v>
      </c>
      <c r="C12" s="1" t="s">
        <v>250</v>
      </c>
      <c r="F12" s="1" t="s">
        <v>244</v>
      </c>
    </row>
    <row r="13" ht="23.25">
      <c r="C13" s="1" t="s">
        <v>245</v>
      </c>
    </row>
    <row r="14" spans="2:3" ht="23.25">
      <c r="B14" s="1" t="s">
        <v>246</v>
      </c>
      <c r="C14" s="1" t="s">
        <v>722</v>
      </c>
    </row>
    <row r="15" spans="2:3" ht="23.25">
      <c r="B15" s="1" t="s">
        <v>247</v>
      </c>
      <c r="C15" s="1" t="s">
        <v>230</v>
      </c>
    </row>
    <row r="17" spans="2:11" ht="23.25">
      <c r="B17" s="1" t="s">
        <v>65</v>
      </c>
      <c r="C17" s="1" t="s">
        <v>723</v>
      </c>
      <c r="I17" s="1" t="s">
        <v>252</v>
      </c>
      <c r="J17" s="1">
        <v>18000</v>
      </c>
      <c r="K17" s="1" t="s">
        <v>17</v>
      </c>
    </row>
    <row r="18" spans="2:6" ht="23.25">
      <c r="B18" s="1">
        <v>1</v>
      </c>
      <c r="C18" s="1" t="s">
        <v>199</v>
      </c>
      <c r="F18" s="1" t="s">
        <v>244</v>
      </c>
    </row>
    <row r="19" spans="2:6" ht="23.25">
      <c r="B19" s="1">
        <v>2</v>
      </c>
      <c r="C19" s="1" t="s">
        <v>253</v>
      </c>
      <c r="F19" s="1" t="s">
        <v>244</v>
      </c>
    </row>
    <row r="20" spans="2:6" ht="23.25">
      <c r="B20" s="1">
        <v>3</v>
      </c>
      <c r="C20" s="1" t="s">
        <v>254</v>
      </c>
      <c r="F20" s="1" t="s">
        <v>244</v>
      </c>
    </row>
    <row r="21" ht="23.25">
      <c r="C21" s="1" t="s">
        <v>255</v>
      </c>
    </row>
    <row r="22" spans="2:3" ht="23.25">
      <c r="B22" s="1" t="s">
        <v>246</v>
      </c>
      <c r="C22" s="1" t="s">
        <v>724</v>
      </c>
    </row>
    <row r="23" spans="2:3" ht="23.25">
      <c r="B23" s="1" t="s">
        <v>247</v>
      </c>
      <c r="C23" s="1" t="s">
        <v>725</v>
      </c>
    </row>
    <row r="26" spans="2:11" ht="23.25">
      <c r="B26" s="1" t="s">
        <v>65</v>
      </c>
      <c r="C26" s="1" t="s">
        <v>726</v>
      </c>
      <c r="I26" s="1" t="s">
        <v>252</v>
      </c>
      <c r="J26" s="1" t="e">
        <f>+#REF!</f>
        <v>#REF!</v>
      </c>
      <c r="K26" s="1" t="s">
        <v>17</v>
      </c>
    </row>
    <row r="27" spans="2:9" ht="23.25">
      <c r="B27" s="1">
        <v>1</v>
      </c>
      <c r="C27" s="1" t="s">
        <v>256</v>
      </c>
      <c r="E27" s="1" t="s">
        <v>244</v>
      </c>
      <c r="I27" s="1" t="s">
        <v>257</v>
      </c>
    </row>
    <row r="28" spans="2:5" ht="23.25">
      <c r="B28" s="1">
        <v>2</v>
      </c>
      <c r="C28" s="1" t="s">
        <v>202</v>
      </c>
      <c r="E28" s="1" t="s">
        <v>244</v>
      </c>
    </row>
    <row r="29" spans="2:5" ht="23.25">
      <c r="B29" s="1">
        <v>3</v>
      </c>
      <c r="C29" s="1" t="s">
        <v>203</v>
      </c>
      <c r="E29" s="1" t="s">
        <v>244</v>
      </c>
    </row>
    <row r="30" ht="23.25">
      <c r="C30" s="1" t="s">
        <v>255</v>
      </c>
    </row>
    <row r="31" spans="2:3" ht="23.25">
      <c r="B31" s="1" t="s">
        <v>246</v>
      </c>
      <c r="C31" s="1" t="s">
        <v>727</v>
      </c>
    </row>
    <row r="32" spans="2:9" ht="23.25">
      <c r="B32" s="1" t="s">
        <v>247</v>
      </c>
      <c r="C32" s="1" t="s">
        <v>728</v>
      </c>
      <c r="I32" s="1" t="s">
        <v>259</v>
      </c>
    </row>
    <row r="34" spans="2:11" ht="23.25">
      <c r="B34" s="1" t="s">
        <v>65</v>
      </c>
      <c r="C34" s="1" t="s">
        <v>729</v>
      </c>
      <c r="I34" s="1" t="s">
        <v>252</v>
      </c>
      <c r="J34" s="1" t="e">
        <f>+#REF!</f>
        <v>#REF!</v>
      </c>
      <c r="K34" s="1" t="s">
        <v>17</v>
      </c>
    </row>
    <row r="35" spans="2:9" ht="23.25">
      <c r="B35" s="1">
        <v>1</v>
      </c>
      <c r="C35" s="1" t="s">
        <v>258</v>
      </c>
      <c r="E35" s="1" t="s">
        <v>244</v>
      </c>
      <c r="I35" s="1" t="s">
        <v>260</v>
      </c>
    </row>
    <row r="36" spans="2:5" ht="23.25">
      <c r="B36" s="1">
        <v>2</v>
      </c>
      <c r="C36" s="1" t="s">
        <v>156</v>
      </c>
      <c r="E36" s="1" t="s">
        <v>244</v>
      </c>
    </row>
    <row r="37" spans="2:5" ht="23.25">
      <c r="B37" s="1">
        <v>3</v>
      </c>
      <c r="C37" s="1" t="s">
        <v>205</v>
      </c>
      <c r="E37" s="1" t="s">
        <v>244</v>
      </c>
    </row>
    <row r="38" ht="23.25">
      <c r="C38" s="1" t="s">
        <v>255</v>
      </c>
    </row>
    <row r="39" spans="2:3" ht="23.25">
      <c r="B39" s="1" t="s">
        <v>246</v>
      </c>
      <c r="C39" s="1" t="s">
        <v>730</v>
      </c>
    </row>
    <row r="40" spans="2:3" ht="23.25">
      <c r="B40" s="1" t="s">
        <v>247</v>
      </c>
      <c r="C40" s="1" t="s">
        <v>731</v>
      </c>
    </row>
    <row r="42" spans="2:11" ht="23.25">
      <c r="B42" s="1" t="s">
        <v>65</v>
      </c>
      <c r="C42" s="1" t="s">
        <v>732</v>
      </c>
      <c r="I42" s="1" t="s">
        <v>252</v>
      </c>
      <c r="J42" s="1" t="e">
        <f>+#REF!</f>
        <v>#REF!</v>
      </c>
      <c r="K42" s="1" t="s">
        <v>17</v>
      </c>
    </row>
    <row r="43" spans="2:5" ht="23.25">
      <c r="B43" s="1">
        <v>1</v>
      </c>
      <c r="C43" s="1" t="s">
        <v>206</v>
      </c>
      <c r="E43" s="1" t="s">
        <v>244</v>
      </c>
    </row>
    <row r="44" spans="2:5" ht="23.25">
      <c r="B44" s="1">
        <v>2</v>
      </c>
      <c r="C44" s="1" t="s">
        <v>261</v>
      </c>
      <c r="E44" s="1" t="s">
        <v>244</v>
      </c>
    </row>
    <row r="45" spans="2:5" ht="23.25">
      <c r="B45" s="1">
        <v>3</v>
      </c>
      <c r="C45" s="1" t="s">
        <v>262</v>
      </c>
      <c r="E45" s="1" t="s">
        <v>244</v>
      </c>
    </row>
    <row r="46" ht="23.25">
      <c r="C46" s="1" t="s">
        <v>263</v>
      </c>
    </row>
    <row r="47" spans="2:3" ht="23.25">
      <c r="B47" s="1" t="s">
        <v>246</v>
      </c>
      <c r="C47" s="1" t="s">
        <v>733</v>
      </c>
    </row>
    <row r="48" spans="2:3" ht="23.25">
      <c r="B48" s="1" t="s">
        <v>247</v>
      </c>
      <c r="C48" s="1" t="s">
        <v>234</v>
      </c>
    </row>
    <row r="50" spans="2:11" ht="23.25">
      <c r="B50" s="1" t="s">
        <v>65</v>
      </c>
      <c r="C50" s="1" t="s">
        <v>264</v>
      </c>
      <c r="I50" s="1" t="s">
        <v>252</v>
      </c>
      <c r="J50" s="1" t="e">
        <f>+#REF!</f>
        <v>#REF!</v>
      </c>
      <c r="K50" s="1" t="s">
        <v>17</v>
      </c>
    </row>
    <row r="51" spans="2:11" ht="23.25">
      <c r="B51" s="1">
        <v>1</v>
      </c>
      <c r="C51" s="1" t="s">
        <v>209</v>
      </c>
      <c r="E51" s="1" t="s">
        <v>244</v>
      </c>
      <c r="I51" s="1" t="s">
        <v>265</v>
      </c>
      <c r="K51" s="1" t="s">
        <v>260</v>
      </c>
    </row>
    <row r="52" spans="2:5" ht="23.25">
      <c r="B52" s="1">
        <v>2</v>
      </c>
      <c r="C52" s="1" t="s">
        <v>268</v>
      </c>
      <c r="E52" s="1" t="s">
        <v>244</v>
      </c>
    </row>
    <row r="53" spans="2:9" ht="23.25">
      <c r="B53" s="1">
        <v>3</v>
      </c>
      <c r="C53" s="1" t="s">
        <v>269</v>
      </c>
      <c r="E53" s="1" t="s">
        <v>244</v>
      </c>
      <c r="I53" s="1" t="s">
        <v>266</v>
      </c>
    </row>
    <row r="54" ht="23.25">
      <c r="C54" s="1" t="s">
        <v>255</v>
      </c>
    </row>
    <row r="55" spans="2:3" ht="23.25">
      <c r="B55" s="1" t="s">
        <v>246</v>
      </c>
      <c r="C55" s="1" t="s">
        <v>734</v>
      </c>
    </row>
    <row r="56" spans="2:3" ht="23.25">
      <c r="B56" s="1" t="s">
        <v>247</v>
      </c>
      <c r="C56" s="1" t="s">
        <v>735</v>
      </c>
    </row>
    <row r="58" spans="2:11" ht="23.25">
      <c r="B58" s="1" t="s">
        <v>65</v>
      </c>
      <c r="C58" s="1" t="s">
        <v>267</v>
      </c>
      <c r="I58" s="1" t="s">
        <v>252</v>
      </c>
      <c r="J58" s="1" t="e">
        <f>+#REF!</f>
        <v>#REF!</v>
      </c>
      <c r="K58" s="1" t="s">
        <v>17</v>
      </c>
    </row>
    <row r="59" spans="2:5" ht="23.25">
      <c r="B59" s="1">
        <v>1</v>
      </c>
      <c r="C59" s="1" t="s">
        <v>212</v>
      </c>
      <c r="E59" s="1" t="s">
        <v>244</v>
      </c>
    </row>
    <row r="60" spans="2:5" ht="23.25">
      <c r="B60" s="1">
        <v>2</v>
      </c>
      <c r="C60" s="1" t="s">
        <v>270</v>
      </c>
      <c r="E60" s="1" t="s">
        <v>244</v>
      </c>
    </row>
    <row r="61" spans="2:5" ht="23.25">
      <c r="B61" s="1">
        <v>3</v>
      </c>
      <c r="C61" s="1" t="s">
        <v>271</v>
      </c>
      <c r="E61" s="1" t="s">
        <v>244</v>
      </c>
    </row>
    <row r="62" ht="23.25">
      <c r="C62" s="1" t="s">
        <v>255</v>
      </c>
    </row>
    <row r="63" spans="2:3" ht="23.25">
      <c r="B63" s="1" t="s">
        <v>246</v>
      </c>
      <c r="C63" s="1" t="s">
        <v>736</v>
      </c>
    </row>
    <row r="64" spans="2:3" ht="23.25">
      <c r="B64" s="1" t="s">
        <v>247</v>
      </c>
      <c r="C64" s="1" t="s">
        <v>737</v>
      </c>
    </row>
    <row r="66" spans="2:11" ht="23.25">
      <c r="B66" s="1" t="s">
        <v>65</v>
      </c>
      <c r="C66" s="1" t="s">
        <v>738</v>
      </c>
      <c r="I66" s="1" t="s">
        <v>252</v>
      </c>
      <c r="J66" s="1" t="e">
        <f>+#REF!</f>
        <v>#REF!</v>
      </c>
      <c r="K66" s="1" t="s">
        <v>17</v>
      </c>
    </row>
    <row r="67" spans="2:12" ht="23.25">
      <c r="B67" s="1">
        <v>1</v>
      </c>
      <c r="C67" s="1" t="s">
        <v>272</v>
      </c>
      <c r="F67" s="1" t="s">
        <v>244</v>
      </c>
      <c r="L67" s="1" t="s">
        <v>260</v>
      </c>
    </row>
    <row r="68" spans="2:12" ht="23.25">
      <c r="B68" s="1">
        <v>2</v>
      </c>
      <c r="C68" s="1" t="s">
        <v>273</v>
      </c>
      <c r="F68" s="1" t="s">
        <v>244</v>
      </c>
      <c r="L68" s="1" t="s">
        <v>260</v>
      </c>
    </row>
    <row r="69" spans="2:12" ht="23.25">
      <c r="B69" s="1">
        <v>3</v>
      </c>
      <c r="C69" s="1" t="s">
        <v>274</v>
      </c>
      <c r="F69" s="1" t="s">
        <v>244</v>
      </c>
      <c r="J69" s="1" t="s">
        <v>275</v>
      </c>
      <c r="L69" s="1" t="s">
        <v>260</v>
      </c>
    </row>
    <row r="70" ht="23.25">
      <c r="C70" s="1" t="s">
        <v>263</v>
      </c>
    </row>
    <row r="71" spans="2:3" ht="23.25">
      <c r="B71" s="1" t="s">
        <v>246</v>
      </c>
      <c r="C71" s="1" t="s">
        <v>286</v>
      </c>
    </row>
    <row r="72" spans="2:3" ht="23.25">
      <c r="B72" s="1" t="s">
        <v>247</v>
      </c>
      <c r="C72" s="1" t="s">
        <v>237</v>
      </c>
    </row>
    <row r="74" spans="2:11" ht="23.25">
      <c r="B74" s="1" t="s">
        <v>65</v>
      </c>
      <c r="C74" s="1" t="s">
        <v>739</v>
      </c>
      <c r="I74" s="1" t="s">
        <v>252</v>
      </c>
      <c r="J74" s="1" t="e">
        <f>+J66</f>
        <v>#REF!</v>
      </c>
      <c r="K74" s="1" t="s">
        <v>17</v>
      </c>
    </row>
    <row r="75" spans="2:6" ht="23.25">
      <c r="B75" s="1">
        <v>1</v>
      </c>
      <c r="C75" s="1" t="s">
        <v>276</v>
      </c>
      <c r="F75" s="1" t="s">
        <v>244</v>
      </c>
    </row>
    <row r="76" spans="2:6" ht="23.25">
      <c r="B76" s="1">
        <v>2</v>
      </c>
      <c r="C76" s="1" t="s">
        <v>277</v>
      </c>
      <c r="F76" s="1" t="s">
        <v>244</v>
      </c>
    </row>
    <row r="77" spans="2:6" ht="23.25">
      <c r="B77" s="1">
        <v>3</v>
      </c>
      <c r="C77" s="1" t="s">
        <v>219</v>
      </c>
      <c r="F77" s="1" t="s">
        <v>244</v>
      </c>
    </row>
    <row r="78" ht="23.25">
      <c r="C78" s="1" t="s">
        <v>255</v>
      </c>
    </row>
    <row r="79" spans="2:3" ht="23.25">
      <c r="B79" s="1" t="s">
        <v>246</v>
      </c>
      <c r="C79" s="1" t="s">
        <v>287</v>
      </c>
    </row>
    <row r="80" spans="2:11" ht="23.25">
      <c r="B80" s="1" t="s">
        <v>247</v>
      </c>
      <c r="C80" s="1" t="s">
        <v>238</v>
      </c>
      <c r="K80" s="1" t="s">
        <v>259</v>
      </c>
    </row>
    <row r="82" spans="2:11" ht="23.25">
      <c r="B82" s="1" t="s">
        <v>65</v>
      </c>
      <c r="C82" s="1" t="s">
        <v>740</v>
      </c>
      <c r="I82" s="1" t="s">
        <v>252</v>
      </c>
      <c r="J82" s="1" t="e">
        <f>+J74</f>
        <v>#REF!</v>
      </c>
      <c r="K82" s="1" t="s">
        <v>17</v>
      </c>
    </row>
    <row r="83" spans="2:5" ht="23.25">
      <c r="B83" s="1">
        <v>1</v>
      </c>
      <c r="C83" s="1" t="s">
        <v>280</v>
      </c>
      <c r="E83" s="1" t="s">
        <v>244</v>
      </c>
    </row>
    <row r="84" spans="2:11" ht="23.25">
      <c r="B84" s="1">
        <v>2</v>
      </c>
      <c r="C84" s="1" t="s">
        <v>278</v>
      </c>
      <c r="E84" s="1" t="s">
        <v>244</v>
      </c>
      <c r="K84" s="1" t="s">
        <v>244</v>
      </c>
    </row>
    <row r="85" spans="2:11" ht="23.25">
      <c r="B85" s="1">
        <v>3</v>
      </c>
      <c r="C85" s="1" t="s">
        <v>279</v>
      </c>
      <c r="E85" s="1" t="s">
        <v>260</v>
      </c>
      <c r="K85" s="1" t="s">
        <v>281</v>
      </c>
    </row>
    <row r="86" ht="23.25">
      <c r="C86" s="1" t="s">
        <v>255</v>
      </c>
    </row>
    <row r="87" spans="2:3" ht="23.25">
      <c r="B87" s="1" t="s">
        <v>246</v>
      </c>
      <c r="C87" s="1" t="s">
        <v>294</v>
      </c>
    </row>
    <row r="88" spans="2:3" ht="23.25">
      <c r="B88" s="1" t="s">
        <v>247</v>
      </c>
      <c r="C88" s="1" t="s">
        <v>239</v>
      </c>
    </row>
    <row r="90" spans="2:11" ht="23.25">
      <c r="B90" s="1" t="s">
        <v>65</v>
      </c>
      <c r="C90" s="1" t="s">
        <v>741</v>
      </c>
      <c r="I90" s="1" t="s">
        <v>252</v>
      </c>
      <c r="J90" s="1" t="e">
        <f>+J58</f>
        <v>#REF!</v>
      </c>
      <c r="K90" s="1" t="s">
        <v>17</v>
      </c>
    </row>
    <row r="91" spans="2:6" ht="23.25">
      <c r="B91" s="1">
        <v>1</v>
      </c>
      <c r="C91" s="1" t="s">
        <v>225</v>
      </c>
      <c r="F91" s="1" t="s">
        <v>244</v>
      </c>
    </row>
    <row r="92" spans="2:6" ht="23.25">
      <c r="B92" s="1">
        <v>2</v>
      </c>
      <c r="C92" s="1" t="s">
        <v>226</v>
      </c>
      <c r="F92" s="1" t="s">
        <v>244</v>
      </c>
    </row>
    <row r="93" spans="2:6" ht="23.25">
      <c r="B93" s="1">
        <v>3</v>
      </c>
      <c r="C93" s="1" t="s">
        <v>282</v>
      </c>
      <c r="F93" s="1" t="s">
        <v>244</v>
      </c>
    </row>
    <row r="94" ht="23.25">
      <c r="C94" s="1" t="s">
        <v>255</v>
      </c>
    </row>
    <row r="95" spans="2:3" ht="23.25">
      <c r="B95" s="1" t="s">
        <v>246</v>
      </c>
      <c r="C95" s="1" t="s">
        <v>295</v>
      </c>
    </row>
    <row r="96" spans="2:3" ht="23.25">
      <c r="B96" s="1" t="s">
        <v>247</v>
      </c>
      <c r="C96" s="1" t="s">
        <v>283</v>
      </c>
    </row>
    <row r="98" spans="2:11" ht="23.25">
      <c r="B98" s="1" t="s">
        <v>65</v>
      </c>
      <c r="C98" s="1" t="s">
        <v>742</v>
      </c>
      <c r="I98" s="1" t="s">
        <v>252</v>
      </c>
      <c r="J98" s="1" t="e">
        <f>+J90</f>
        <v>#REF!</v>
      </c>
      <c r="K98" s="1" t="s">
        <v>17</v>
      </c>
    </row>
    <row r="99" spans="2:6" ht="23.25">
      <c r="B99" s="1">
        <v>1</v>
      </c>
      <c r="C99" s="1" t="s">
        <v>284</v>
      </c>
      <c r="F99" s="1" t="s">
        <v>244</v>
      </c>
    </row>
    <row r="100" spans="2:6" ht="23.25">
      <c r="B100" s="1">
        <v>2</v>
      </c>
      <c r="C100" s="1" t="s">
        <v>228</v>
      </c>
      <c r="F100" s="1" t="s">
        <v>244</v>
      </c>
    </row>
    <row r="101" spans="2:6" ht="23.25">
      <c r="B101" s="1">
        <v>3</v>
      </c>
      <c r="C101" s="1" t="s">
        <v>229</v>
      </c>
      <c r="F101" s="1" t="s">
        <v>244</v>
      </c>
    </row>
    <row r="102" ht="23.25">
      <c r="C102" s="1" t="s">
        <v>255</v>
      </c>
    </row>
    <row r="103" spans="2:3" ht="23.25">
      <c r="B103" s="1" t="s">
        <v>246</v>
      </c>
      <c r="C103" s="1" t="s">
        <v>743</v>
      </c>
    </row>
    <row r="104" spans="2:3" ht="23.25">
      <c r="B104" s="1" t="s">
        <v>247</v>
      </c>
      <c r="C104" s="1" t="s">
        <v>241</v>
      </c>
    </row>
    <row r="105" spans="7:11" ht="23.25">
      <c r="G105" s="1" t="s">
        <v>285</v>
      </c>
      <c r="J105" s="1" t="e">
        <f>SUM(J9:J104)</f>
        <v>#REF!</v>
      </c>
      <c r="K105" s="1" t="s">
        <v>17</v>
      </c>
    </row>
    <row r="108" spans="2:10" ht="23.25">
      <c r="B108" s="1">
        <v>1</v>
      </c>
      <c r="C108" s="1" t="s">
        <v>303</v>
      </c>
      <c r="J108" s="1">
        <v>10000</v>
      </c>
    </row>
    <row r="109" spans="2:10" ht="23.25">
      <c r="B109" s="1">
        <v>2</v>
      </c>
      <c r="C109" s="1" t="s">
        <v>304</v>
      </c>
      <c r="J109" s="1">
        <v>5000</v>
      </c>
    </row>
    <row r="110" spans="2:10" ht="23.25">
      <c r="B110" s="1">
        <v>3</v>
      </c>
      <c r="C110" s="1" t="s">
        <v>305</v>
      </c>
      <c r="J110" s="1">
        <v>15000</v>
      </c>
    </row>
    <row r="111" spans="2:10" ht="23.25">
      <c r="B111" s="1">
        <v>4</v>
      </c>
      <c r="C111" s="1" t="s">
        <v>306</v>
      </c>
      <c r="J111" s="1">
        <v>10000</v>
      </c>
    </row>
    <row r="112" spans="2:10" ht="23.25">
      <c r="B112" s="1">
        <v>5</v>
      </c>
      <c r="C112" s="1" t="s">
        <v>351</v>
      </c>
      <c r="J112" s="1">
        <v>5000</v>
      </c>
    </row>
    <row r="113" spans="2:10" ht="23.25">
      <c r="B113" s="1">
        <v>6</v>
      </c>
      <c r="C113" s="1" t="s">
        <v>309</v>
      </c>
      <c r="J113" s="1">
        <v>30000</v>
      </c>
    </row>
    <row r="114" spans="2:10" ht="23.25">
      <c r="B114" s="1">
        <v>7</v>
      </c>
      <c r="C114" s="1" t="s">
        <v>307</v>
      </c>
      <c r="J114" s="1">
        <v>5000</v>
      </c>
    </row>
    <row r="115" spans="2:10" ht="23.25">
      <c r="B115" s="1">
        <v>8</v>
      </c>
      <c r="C115" s="1" t="s">
        <v>308</v>
      </c>
      <c r="J115" s="1">
        <v>20000</v>
      </c>
    </row>
    <row r="116" spans="7:11" ht="23.25">
      <c r="G116" s="1" t="s">
        <v>285</v>
      </c>
      <c r="J116" s="1">
        <f>SUM(J108:J115)</f>
        <v>100000</v>
      </c>
      <c r="K116" s="1" t="s">
        <v>17</v>
      </c>
    </row>
    <row r="117" ht="23.25">
      <c r="B117" s="1" t="s">
        <v>687</v>
      </c>
    </row>
    <row r="118" ht="23.25">
      <c r="B118" s="1" t="s">
        <v>688</v>
      </c>
    </row>
    <row r="119" spans="2:6" ht="23.25">
      <c r="B119" s="1">
        <v>1</v>
      </c>
      <c r="C119" s="1" t="s">
        <v>310</v>
      </c>
      <c r="F119" s="1" t="s">
        <v>244</v>
      </c>
    </row>
    <row r="120" spans="2:6" ht="23.25">
      <c r="B120" s="1">
        <v>2</v>
      </c>
      <c r="C120" s="1" t="s">
        <v>674</v>
      </c>
      <c r="F120" s="1" t="s">
        <v>244</v>
      </c>
    </row>
    <row r="121" spans="2:6" ht="23.25">
      <c r="B121" s="1">
        <v>3</v>
      </c>
      <c r="C121" s="1" t="s">
        <v>311</v>
      </c>
      <c r="F121" s="1" t="s">
        <v>244</v>
      </c>
    </row>
    <row r="122" ht="23.25">
      <c r="C122" s="1" t="s">
        <v>255</v>
      </c>
    </row>
    <row r="123" spans="2:3" ht="23.25">
      <c r="B123" s="1" t="s">
        <v>246</v>
      </c>
      <c r="C123" s="1" t="s">
        <v>312</v>
      </c>
    </row>
    <row r="124" spans="2:3" ht="23.25">
      <c r="B124" s="1" t="s">
        <v>247</v>
      </c>
      <c r="C124" s="1" t="s">
        <v>838</v>
      </c>
    </row>
    <row r="130" ht="23.25">
      <c r="B130" s="1" t="s">
        <v>709</v>
      </c>
    </row>
    <row r="131" spans="2:5" ht="23.25">
      <c r="B131" s="1" t="s">
        <v>53</v>
      </c>
      <c r="C131" s="1" t="s">
        <v>246</v>
      </c>
      <c r="D131" s="1" t="s">
        <v>94</v>
      </c>
      <c r="E131" s="1" t="s">
        <v>430</v>
      </c>
    </row>
    <row r="132" spans="2:7" ht="23.25">
      <c r="B132" s="1">
        <v>1</v>
      </c>
      <c r="C132" s="1" t="s">
        <v>710</v>
      </c>
      <c r="F132" s="555" t="s">
        <v>711</v>
      </c>
      <c r="G132" s="555"/>
    </row>
    <row r="133" spans="2:7" ht="23.25">
      <c r="B133" s="1">
        <v>2</v>
      </c>
      <c r="C133" s="1" t="s">
        <v>712</v>
      </c>
      <c r="F133" s="555" t="s">
        <v>713</v>
      </c>
      <c r="G133" s="555"/>
    </row>
    <row r="134" spans="2:7" ht="23.25">
      <c r="B134" s="1">
        <v>3</v>
      </c>
      <c r="C134" s="1" t="s">
        <v>714</v>
      </c>
      <c r="F134" s="555" t="s">
        <v>715</v>
      </c>
      <c r="G134" s="555"/>
    </row>
    <row r="135" spans="2:7" ht="23.25">
      <c r="B135" s="1">
        <v>4</v>
      </c>
      <c r="C135" s="1" t="s">
        <v>716</v>
      </c>
      <c r="F135" s="555" t="s">
        <v>717</v>
      </c>
      <c r="G135" s="555"/>
    </row>
    <row r="136" spans="2:7" ht="23.25">
      <c r="B136" s="1">
        <v>5</v>
      </c>
      <c r="C136" s="1" t="s">
        <v>718</v>
      </c>
      <c r="F136" s="555" t="s">
        <v>719</v>
      </c>
      <c r="G136" s="555"/>
    </row>
    <row r="137" ht="23.25">
      <c r="B137" s="1" t="s">
        <v>720</v>
      </c>
    </row>
  </sheetData>
  <sheetProtection/>
  <mergeCells count="5">
    <mergeCell ref="F132:G132"/>
    <mergeCell ref="F133:G133"/>
    <mergeCell ref="F134:G134"/>
    <mergeCell ref="F135:G135"/>
    <mergeCell ref="F136:G136"/>
  </mergeCells>
  <printOptions/>
  <pageMargins left="0.11811023622047245" right="0.11811023622047245" top="0.35433070866141736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52"/>
  <sheetViews>
    <sheetView tabSelected="1" zoomScale="120" zoomScaleNormal="120" zoomScalePageLayoutView="0" workbookViewId="0" topLeftCell="C11">
      <selection activeCell="G21" sqref="G21"/>
    </sheetView>
  </sheetViews>
  <sheetFormatPr defaultColWidth="9.140625" defaultRowHeight="15"/>
  <cols>
    <col min="1" max="1" width="5.8515625" style="501" customWidth="1"/>
    <col min="2" max="2" width="31.00390625" style="1" customWidth="1"/>
    <col min="3" max="3" width="12.140625" style="2" customWidth="1"/>
    <col min="4" max="6" width="10.421875" style="2" bestFit="1" customWidth="1"/>
    <col min="7" max="7" width="9.57421875" style="2" bestFit="1" customWidth="1"/>
    <col min="8" max="8" width="9.140625" style="2" bestFit="1" customWidth="1"/>
    <col min="9" max="9" width="10.421875" style="2" bestFit="1" customWidth="1"/>
    <col min="10" max="10" width="10.421875" style="1" customWidth="1"/>
    <col min="11" max="11" width="10.421875" style="1" bestFit="1" customWidth="1"/>
    <col min="12" max="16384" width="9.00390625" style="1" customWidth="1"/>
  </cols>
  <sheetData>
    <row r="5" spans="1:6" ht="23.25">
      <c r="A5" s="501">
        <v>1</v>
      </c>
      <c r="B5" s="1" t="s">
        <v>921</v>
      </c>
      <c r="C5" s="2">
        <v>113106.03</v>
      </c>
      <c r="F5" s="2">
        <f>C6</f>
        <v>150000</v>
      </c>
    </row>
    <row r="6" spans="1:6" ht="23.25">
      <c r="A6" s="501">
        <v>2</v>
      </c>
      <c r="B6" s="1" t="s">
        <v>922</v>
      </c>
      <c r="C6" s="2">
        <v>150000</v>
      </c>
      <c r="F6" s="2">
        <f>C7</f>
        <v>361530</v>
      </c>
    </row>
    <row r="7" spans="1:6" ht="23.25">
      <c r="A7" s="501">
        <v>3</v>
      </c>
      <c r="B7" s="1" t="s">
        <v>923</v>
      </c>
      <c r="C7" s="2">
        <v>361530</v>
      </c>
      <c r="D7" s="2">
        <f>361530/45</f>
        <v>8034</v>
      </c>
      <c r="F7" s="2">
        <v>6869.53</v>
      </c>
    </row>
    <row r="8" spans="1:6" ht="23.25">
      <c r="A8" s="501">
        <v>4</v>
      </c>
      <c r="B8" s="1" t="s">
        <v>924</v>
      </c>
      <c r="C8" s="2">
        <f>422.97+810.53</f>
        <v>1233.5</v>
      </c>
      <c r="F8" s="2">
        <f>SUM(F5:F7)</f>
        <v>518399.53</v>
      </c>
    </row>
    <row r="9" spans="1:3" ht="23.25">
      <c r="A9" s="501">
        <v>5</v>
      </c>
      <c r="B9" s="1" t="s">
        <v>925</v>
      </c>
      <c r="C9" s="2">
        <f>SUM(C6:C8)</f>
        <v>512763.5</v>
      </c>
    </row>
    <row r="10" spans="1:3" ht="23.25">
      <c r="A10" s="505">
        <v>6</v>
      </c>
      <c r="B10" s="62" t="s">
        <v>926</v>
      </c>
      <c r="C10" s="63">
        <f>SUM(C5:C8)</f>
        <v>625869.53</v>
      </c>
    </row>
    <row r="11" spans="4:8" ht="23.25">
      <c r="D11" s="2" t="s">
        <v>927</v>
      </c>
      <c r="E11" s="2" t="s">
        <v>927</v>
      </c>
      <c r="F11" s="2" t="s">
        <v>927</v>
      </c>
      <c r="G11" s="2" t="s">
        <v>927</v>
      </c>
      <c r="H11" s="2" t="s">
        <v>927</v>
      </c>
    </row>
    <row r="12" spans="4:10" ht="23.25">
      <c r="D12" s="2">
        <v>1</v>
      </c>
      <c r="E12" s="2">
        <v>2</v>
      </c>
      <c r="F12" s="2">
        <v>3</v>
      </c>
      <c r="G12" s="2">
        <v>4</v>
      </c>
      <c r="H12" s="2">
        <v>5</v>
      </c>
      <c r="J12" s="1" t="s">
        <v>928</v>
      </c>
    </row>
    <row r="13" spans="4:12" ht="23.25">
      <c r="D13" s="2">
        <v>100000</v>
      </c>
      <c r="I13" s="2">
        <f>SUM(D13:H13)</f>
        <v>100000</v>
      </c>
      <c r="J13" s="437">
        <f aca="true" t="shared" si="0" ref="J13:J18">+I13*L13/K13</f>
        <v>15.97777095811007</v>
      </c>
      <c r="K13" s="437">
        <f>+C10</f>
        <v>625869.53</v>
      </c>
      <c r="L13" s="1">
        <v>100</v>
      </c>
    </row>
    <row r="14" spans="5:12" ht="23.25">
      <c r="E14" s="2">
        <v>291000</v>
      </c>
      <c r="I14" s="2">
        <f>SUM(D14:H14)</f>
        <v>291000</v>
      </c>
      <c r="J14" s="437">
        <f t="shared" si="0"/>
        <v>46.49531348810031</v>
      </c>
      <c r="K14" s="437">
        <f>+K13</f>
        <v>625869.53</v>
      </c>
      <c r="L14" s="1">
        <v>100</v>
      </c>
    </row>
    <row r="15" spans="6:12" ht="23.25">
      <c r="F15" s="2">
        <v>144000</v>
      </c>
      <c r="I15" s="2">
        <f>SUM(D15:H15)</f>
        <v>144000</v>
      </c>
      <c r="J15" s="437">
        <f t="shared" si="0"/>
        <v>23.0079901796785</v>
      </c>
      <c r="K15" s="437">
        <f>+K14</f>
        <v>625869.53</v>
      </c>
      <c r="L15" s="1">
        <v>100</v>
      </c>
    </row>
    <row r="16" spans="7:12" ht="23.25">
      <c r="G16" s="2">
        <v>84000</v>
      </c>
      <c r="I16" s="2">
        <f>SUM(D16:H16)</f>
        <v>84000</v>
      </c>
      <c r="J16" s="437">
        <f t="shared" si="0"/>
        <v>13.42132760481246</v>
      </c>
      <c r="K16" s="437">
        <f>+K15</f>
        <v>625869.53</v>
      </c>
      <c r="L16" s="1">
        <v>100</v>
      </c>
    </row>
    <row r="17" spans="8:12" ht="23.25">
      <c r="H17" s="2">
        <v>0</v>
      </c>
      <c r="I17" s="2">
        <f>SUM(D17:H17)</f>
        <v>0</v>
      </c>
      <c r="J17" s="437">
        <f t="shared" si="0"/>
        <v>0</v>
      </c>
      <c r="K17" s="437">
        <f>+K16</f>
        <v>625869.53</v>
      </c>
      <c r="L17" s="1">
        <v>100</v>
      </c>
    </row>
    <row r="18" spans="3:12" ht="23.25">
      <c r="C18" s="2">
        <v>13</v>
      </c>
      <c r="D18" s="2">
        <v>400</v>
      </c>
      <c r="E18" s="2">
        <f>+C18*D18</f>
        <v>5200</v>
      </c>
      <c r="I18" s="2">
        <f>SUM(I13:I17)</f>
        <v>619000</v>
      </c>
      <c r="J18" s="437">
        <f t="shared" si="0"/>
        <v>98.90240223070134</v>
      </c>
      <c r="K18" s="437">
        <f>+K17</f>
        <v>625869.53</v>
      </c>
      <c r="L18" s="1">
        <v>100</v>
      </c>
    </row>
    <row r="19" spans="3:12" ht="23.25">
      <c r="C19" s="2">
        <v>7</v>
      </c>
      <c r="D19" s="2">
        <v>200</v>
      </c>
      <c r="E19" s="2">
        <f>+C19*D19</f>
        <v>1400</v>
      </c>
      <c r="F19" s="2">
        <v>18000</v>
      </c>
      <c r="I19" s="2">
        <f>+K17-I18</f>
        <v>6869.530000000028</v>
      </c>
      <c r="L19" s="1">
        <v>100</v>
      </c>
    </row>
    <row r="20" spans="3:9" ht="23.25">
      <c r="C20" s="2">
        <f>D20-E20</f>
        <v>269.52999999999975</v>
      </c>
      <c r="D20" s="2">
        <v>6869.53</v>
      </c>
      <c r="E20" s="2">
        <f>SUM(E18:E19)</f>
        <v>6600</v>
      </c>
      <c r="F20" s="2">
        <v>19000</v>
      </c>
      <c r="I20" s="2">
        <v>6059</v>
      </c>
    </row>
    <row r="21" spans="6:9" ht="23.25">
      <c r="F21" s="2">
        <v>20000</v>
      </c>
      <c r="I21" s="2">
        <f>+I19-I20</f>
        <v>810.5300000000279</v>
      </c>
    </row>
    <row r="22" spans="5:6" ht="23.25">
      <c r="E22" s="63">
        <v>205000</v>
      </c>
      <c r="F22" s="2">
        <v>19000</v>
      </c>
    </row>
    <row r="23" spans="5:8" ht="23.25">
      <c r="E23" s="160">
        <f>E14-E22</f>
        <v>86000</v>
      </c>
      <c r="F23" s="2">
        <v>10000</v>
      </c>
      <c r="H23" s="2">
        <v>6059</v>
      </c>
    </row>
    <row r="24" spans="6:8" ht="23.25">
      <c r="F24" s="2">
        <f>SUM(F19:F23)</f>
        <v>86000</v>
      </c>
      <c r="H24" s="2">
        <v>810.53</v>
      </c>
    </row>
    <row r="25" spans="5:8" ht="23.25">
      <c r="E25" s="2">
        <v>10800</v>
      </c>
      <c r="H25" s="2">
        <f>SUM(H23:H24)</f>
        <v>6869.53</v>
      </c>
    </row>
    <row r="26" spans="5:8" ht="23.25">
      <c r="E26" s="2">
        <v>381800</v>
      </c>
      <c r="H26" s="2">
        <f>7400-H25</f>
        <v>530.4700000000003</v>
      </c>
    </row>
    <row r="27" ht="23.25">
      <c r="E27" s="2">
        <v>191000</v>
      </c>
    </row>
    <row r="28" ht="23.25">
      <c r="E28" s="2">
        <v>7400</v>
      </c>
    </row>
    <row r="29" ht="23.25">
      <c r="E29" s="2">
        <v>28000</v>
      </c>
    </row>
    <row r="30" ht="23.25">
      <c r="E30" s="2">
        <f>SUM(E25:E29)</f>
        <v>619000</v>
      </c>
    </row>
    <row r="33" spans="4:8" ht="23.25">
      <c r="D33" s="2" t="s">
        <v>927</v>
      </c>
      <c r="E33" s="2" t="s">
        <v>927</v>
      </c>
      <c r="F33" s="2" t="s">
        <v>927</v>
      </c>
      <c r="G33" s="2" t="s">
        <v>927</v>
      </c>
      <c r="H33" s="2" t="s">
        <v>927</v>
      </c>
    </row>
    <row r="34" spans="4:10" ht="23.25">
      <c r="D34" s="2">
        <v>1</v>
      </c>
      <c r="E34" s="2">
        <v>2</v>
      </c>
      <c r="F34" s="2">
        <v>3</v>
      </c>
      <c r="G34" s="2">
        <v>4</v>
      </c>
      <c r="H34" s="2">
        <v>5</v>
      </c>
      <c r="J34" s="1" t="s">
        <v>928</v>
      </c>
    </row>
    <row r="35" spans="4:12" ht="23.25">
      <c r="D35" s="2">
        <v>100000</v>
      </c>
      <c r="I35" s="2">
        <f>SUM(D35:H35)</f>
        <v>100000</v>
      </c>
      <c r="J35" s="437" t="e">
        <f aca="true" t="shared" si="1" ref="J35:J40">+I35*L35/K35</f>
        <v>#DIV/0!</v>
      </c>
      <c r="K35" s="437">
        <f>+C32</f>
        <v>0</v>
      </c>
      <c r="L35" s="1">
        <v>100</v>
      </c>
    </row>
    <row r="36" spans="5:12" ht="23.25">
      <c r="E36" s="2">
        <v>291000</v>
      </c>
      <c r="I36" s="2">
        <f>SUM(D36:H36)</f>
        <v>291000</v>
      </c>
      <c r="J36" s="437" t="e">
        <f t="shared" si="1"/>
        <v>#DIV/0!</v>
      </c>
      <c r="K36" s="437">
        <f>+K35</f>
        <v>0</v>
      </c>
      <c r="L36" s="1">
        <v>100</v>
      </c>
    </row>
    <row r="37" spans="6:12" ht="23.25">
      <c r="F37" s="2">
        <v>144000</v>
      </c>
      <c r="I37" s="2">
        <f>SUM(D37:H37)</f>
        <v>144000</v>
      </c>
      <c r="J37" s="437" t="e">
        <f t="shared" si="1"/>
        <v>#DIV/0!</v>
      </c>
      <c r="K37" s="437">
        <f>+K36</f>
        <v>0</v>
      </c>
      <c r="L37" s="1">
        <v>100</v>
      </c>
    </row>
    <row r="38" spans="7:12" ht="23.25">
      <c r="G38" s="2">
        <v>84000</v>
      </c>
      <c r="I38" s="2">
        <f>SUM(D38:H38)</f>
        <v>84000</v>
      </c>
      <c r="J38" s="437" t="e">
        <f t="shared" si="1"/>
        <v>#DIV/0!</v>
      </c>
      <c r="K38" s="437">
        <f>+K37</f>
        <v>0</v>
      </c>
      <c r="L38" s="1">
        <v>100</v>
      </c>
    </row>
    <row r="39" spans="8:12" ht="23.25">
      <c r="H39" s="2">
        <v>0</v>
      </c>
      <c r="I39" s="2">
        <f>SUM(D39:H39)</f>
        <v>0</v>
      </c>
      <c r="J39" s="437" t="e">
        <f t="shared" si="1"/>
        <v>#DIV/0!</v>
      </c>
      <c r="K39" s="437">
        <f>+K38</f>
        <v>0</v>
      </c>
      <c r="L39" s="1">
        <v>100</v>
      </c>
    </row>
    <row r="40" spans="4:12" ht="23.25">
      <c r="D40" s="2">
        <v>400</v>
      </c>
      <c r="E40" s="2">
        <f>+C40*D40</f>
        <v>0</v>
      </c>
      <c r="I40" s="2">
        <f>SUM(I35:I39)</f>
        <v>619000</v>
      </c>
      <c r="J40" s="437" t="e">
        <f t="shared" si="1"/>
        <v>#DIV/0!</v>
      </c>
      <c r="K40" s="437">
        <f>+K39</f>
        <v>0</v>
      </c>
      <c r="L40" s="1">
        <v>100</v>
      </c>
    </row>
    <row r="41" spans="4:12" ht="23.25">
      <c r="D41" s="2">
        <v>200</v>
      </c>
      <c r="E41" s="2">
        <f>+C41*D41</f>
        <v>0</v>
      </c>
      <c r="F41" s="2">
        <v>18000</v>
      </c>
      <c r="I41" s="2">
        <f>+K39-I40</f>
        <v>-619000</v>
      </c>
      <c r="L41" s="1">
        <v>100</v>
      </c>
    </row>
    <row r="42" spans="4:9" ht="23.25">
      <c r="D42" s="2">
        <v>6869.53</v>
      </c>
      <c r="E42" s="2">
        <f>SUM(E40:E41)</f>
        <v>0</v>
      </c>
      <c r="F42" s="2">
        <v>19000</v>
      </c>
      <c r="I42" s="2">
        <v>6059</v>
      </c>
    </row>
    <row r="43" spans="6:9" ht="23.25">
      <c r="F43" s="2">
        <v>20000</v>
      </c>
      <c r="I43" s="2">
        <f>+I41-I42</f>
        <v>-625059</v>
      </c>
    </row>
    <row r="44" spans="5:6" ht="23.25">
      <c r="E44" s="63">
        <v>205000</v>
      </c>
      <c r="F44" s="2">
        <v>19000</v>
      </c>
    </row>
    <row r="45" spans="5:8" ht="23.25">
      <c r="E45" s="160">
        <f>E36-E44</f>
        <v>86000</v>
      </c>
      <c r="F45" s="2">
        <v>10000</v>
      </c>
      <c r="H45" s="2">
        <v>6059</v>
      </c>
    </row>
    <row r="46" spans="6:8" ht="23.25">
      <c r="F46" s="2">
        <f>SUM(F41:F45)</f>
        <v>86000</v>
      </c>
      <c r="H46" s="2">
        <v>810.53</v>
      </c>
    </row>
    <row r="47" spans="5:8" ht="23.25">
      <c r="E47" s="2">
        <v>10800</v>
      </c>
      <c r="H47" s="2">
        <f>SUM(H45:H46)</f>
        <v>6869.53</v>
      </c>
    </row>
    <row r="48" spans="5:8" ht="23.25">
      <c r="E48" s="2">
        <v>381800</v>
      </c>
      <c r="H48" s="2">
        <f>7400-H47</f>
        <v>530.4700000000003</v>
      </c>
    </row>
    <row r="49" ht="23.25">
      <c r="E49" s="2">
        <v>191000</v>
      </c>
    </row>
    <row r="50" ht="23.25">
      <c r="E50" s="2">
        <v>7400</v>
      </c>
    </row>
    <row r="51" ht="23.25">
      <c r="E51" s="2">
        <v>28000</v>
      </c>
    </row>
    <row r="52" ht="23.25">
      <c r="E52" s="2">
        <f>SUM(E47:E51)</f>
        <v>619000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F58"/>
  <sheetViews>
    <sheetView zoomScale="160" zoomScaleNormal="160" zoomScalePageLayoutView="0" workbookViewId="0" topLeftCell="A1">
      <selection activeCell="D1" sqref="D1:D16384"/>
    </sheetView>
  </sheetViews>
  <sheetFormatPr defaultColWidth="9.140625" defaultRowHeight="15"/>
  <cols>
    <col min="1" max="1" width="3.421875" style="1" customWidth="1"/>
    <col min="2" max="2" width="9.00390625" style="1" customWidth="1"/>
    <col min="3" max="3" width="5.421875" style="1" customWidth="1"/>
    <col min="4" max="4" width="23.28125" style="6" customWidth="1"/>
    <col min="5" max="5" width="5.140625" style="259" customWidth="1"/>
    <col min="6" max="6" width="20.8515625" style="1" customWidth="1"/>
    <col min="7" max="16384" width="9.00390625" style="1" customWidth="1"/>
  </cols>
  <sheetData>
    <row r="1" ht="22.5" customHeight="1"/>
    <row r="2" spans="3:6" ht="22.5" customHeight="1">
      <c r="C2" s="70"/>
      <c r="D2" s="262" t="s">
        <v>661</v>
      </c>
      <c r="E2" s="265"/>
      <c r="F2" s="1" t="s">
        <v>676</v>
      </c>
    </row>
    <row r="3" spans="3:5" ht="23.25">
      <c r="C3" s="72">
        <v>1</v>
      </c>
      <c r="D3" s="180" t="s">
        <v>196</v>
      </c>
      <c r="E3" s="258">
        <v>0</v>
      </c>
    </row>
    <row r="4" spans="3:5" ht="23.25">
      <c r="C4" s="260">
        <v>2</v>
      </c>
      <c r="D4" s="180" t="s">
        <v>197</v>
      </c>
      <c r="E4" s="258">
        <v>0</v>
      </c>
    </row>
    <row r="5" spans="3:5" ht="23.25">
      <c r="C5" s="72">
        <v>3</v>
      </c>
      <c r="D5" s="180" t="s">
        <v>249</v>
      </c>
      <c r="E5" s="258">
        <v>0</v>
      </c>
    </row>
    <row r="6" spans="3:5" ht="23.25">
      <c r="C6" s="72">
        <v>4</v>
      </c>
      <c r="D6" s="180" t="s">
        <v>198</v>
      </c>
      <c r="E6" s="258">
        <v>0</v>
      </c>
    </row>
    <row r="7" spans="3:5" ht="23.25">
      <c r="C7" s="72"/>
      <c r="D7" s="263" t="s">
        <v>662</v>
      </c>
      <c r="E7" s="258">
        <v>0</v>
      </c>
    </row>
    <row r="8" spans="3:5" ht="23.25">
      <c r="C8" s="260">
        <v>1</v>
      </c>
      <c r="D8" s="180" t="s">
        <v>199</v>
      </c>
      <c r="E8" s="258">
        <v>0</v>
      </c>
    </row>
    <row r="9" spans="3:5" ht="23.25">
      <c r="C9" s="72">
        <v>2</v>
      </c>
      <c r="D9" s="180" t="s">
        <v>253</v>
      </c>
      <c r="E9" s="258">
        <v>0</v>
      </c>
    </row>
    <row r="10" spans="3:5" ht="23.25">
      <c r="C10" s="260">
        <v>3</v>
      </c>
      <c r="D10" s="180" t="s">
        <v>155</v>
      </c>
      <c r="E10" s="258">
        <v>0</v>
      </c>
    </row>
    <row r="11" spans="3:5" ht="23.25">
      <c r="C11" s="260">
        <v>4</v>
      </c>
      <c r="D11" s="180" t="s">
        <v>243</v>
      </c>
      <c r="E11" s="258">
        <v>0</v>
      </c>
    </row>
    <row r="12" spans="3:5" ht="23.25">
      <c r="C12" s="72"/>
      <c r="D12" s="263" t="s">
        <v>663</v>
      </c>
      <c r="E12" s="258">
        <v>0</v>
      </c>
    </row>
    <row r="13" spans="3:5" ht="23.25">
      <c r="C13" s="72">
        <v>1</v>
      </c>
      <c r="D13" s="180" t="s">
        <v>201</v>
      </c>
      <c r="E13" s="258">
        <v>0</v>
      </c>
    </row>
    <row r="14" spans="2:5" ht="23.25">
      <c r="B14" s="62" t="s">
        <v>678</v>
      </c>
      <c r="C14" s="260">
        <v>2</v>
      </c>
      <c r="D14" s="261" t="s">
        <v>202</v>
      </c>
      <c r="E14" s="266">
        <v>0</v>
      </c>
    </row>
    <row r="15" spans="3:5" ht="23.25">
      <c r="C15" s="72">
        <v>3</v>
      </c>
      <c r="D15" s="180" t="s">
        <v>165</v>
      </c>
      <c r="E15" s="258">
        <v>0</v>
      </c>
    </row>
    <row r="16" spans="2:5" ht="23.25">
      <c r="B16" s="62" t="s">
        <v>678</v>
      </c>
      <c r="C16" s="260">
        <v>4</v>
      </c>
      <c r="D16" s="261" t="s">
        <v>203</v>
      </c>
      <c r="E16" s="258">
        <v>0</v>
      </c>
    </row>
    <row r="17" spans="3:5" ht="23.25">
      <c r="C17" s="72"/>
      <c r="D17" s="263" t="s">
        <v>664</v>
      </c>
      <c r="E17" s="258">
        <v>0</v>
      </c>
    </row>
    <row r="18" spans="3:5" ht="23.25">
      <c r="C18" s="260">
        <v>1</v>
      </c>
      <c r="D18" s="180" t="s">
        <v>204</v>
      </c>
      <c r="E18" s="258">
        <v>0</v>
      </c>
    </row>
    <row r="19" spans="3:5" ht="23.25">
      <c r="C19" s="72">
        <v>2</v>
      </c>
      <c r="D19" s="180" t="s">
        <v>156</v>
      </c>
      <c r="E19" s="258">
        <v>0</v>
      </c>
    </row>
    <row r="20" spans="3:5" ht="23.25">
      <c r="C20" s="260">
        <v>3</v>
      </c>
      <c r="D20" s="180" t="s">
        <v>205</v>
      </c>
      <c r="E20" s="258">
        <v>0</v>
      </c>
    </row>
    <row r="21" spans="3:5" ht="23.25">
      <c r="C21" s="72"/>
      <c r="D21" s="263" t="s">
        <v>665</v>
      </c>
      <c r="E21" s="258">
        <v>0</v>
      </c>
    </row>
    <row r="22" spans="3:5" ht="23.25">
      <c r="C22" s="72">
        <v>1</v>
      </c>
      <c r="D22" s="180" t="s">
        <v>206</v>
      </c>
      <c r="E22" s="258">
        <v>0</v>
      </c>
    </row>
    <row r="23" spans="3:5" ht="23.25">
      <c r="C23" s="72">
        <v>2</v>
      </c>
      <c r="D23" s="180" t="s">
        <v>207</v>
      </c>
      <c r="E23" s="258">
        <v>0</v>
      </c>
    </row>
    <row r="24" spans="3:5" ht="23.25">
      <c r="C24" s="72">
        <v>3</v>
      </c>
      <c r="D24" s="180" t="s">
        <v>208</v>
      </c>
      <c r="E24" s="258">
        <v>0</v>
      </c>
    </row>
    <row r="25" spans="3:5" ht="23.25">
      <c r="C25" s="72"/>
      <c r="D25" s="263" t="s">
        <v>666</v>
      </c>
      <c r="E25" s="258">
        <v>0</v>
      </c>
    </row>
    <row r="26" spans="3:5" ht="23.25">
      <c r="C26" s="72">
        <v>1</v>
      </c>
      <c r="D26" s="180" t="s">
        <v>209</v>
      </c>
      <c r="E26" s="258">
        <v>0</v>
      </c>
    </row>
    <row r="27" spans="3:5" ht="23.25">
      <c r="C27" s="72">
        <v>2</v>
      </c>
      <c r="D27" s="180" t="s">
        <v>210</v>
      </c>
      <c r="E27" s="258">
        <v>0</v>
      </c>
    </row>
    <row r="28" spans="3:5" ht="23.25">
      <c r="C28" s="72">
        <v>4</v>
      </c>
      <c r="D28" s="180" t="s">
        <v>211</v>
      </c>
      <c r="E28" s="258">
        <v>0</v>
      </c>
    </row>
    <row r="29" spans="3:5" ht="23.25">
      <c r="C29" s="72"/>
      <c r="D29" s="263" t="s">
        <v>667</v>
      </c>
      <c r="E29" s="258">
        <v>0</v>
      </c>
    </row>
    <row r="30" spans="3:5" ht="23.25">
      <c r="C30" s="72">
        <v>1</v>
      </c>
      <c r="D30" s="180" t="s">
        <v>212</v>
      </c>
      <c r="E30" s="258">
        <v>0</v>
      </c>
    </row>
    <row r="31" spans="3:5" ht="23.25">
      <c r="C31" s="72">
        <v>2</v>
      </c>
      <c r="D31" s="180" t="s">
        <v>213</v>
      </c>
      <c r="E31" s="258">
        <v>0</v>
      </c>
    </row>
    <row r="32" spans="3:5" ht="23.25">
      <c r="C32" s="72">
        <v>3</v>
      </c>
      <c r="D32" s="180" t="s">
        <v>214</v>
      </c>
      <c r="E32" s="258">
        <v>0</v>
      </c>
    </row>
    <row r="33" spans="3:5" ht="23.25">
      <c r="C33" s="72"/>
      <c r="D33" s="263" t="s">
        <v>668</v>
      </c>
      <c r="E33" s="258">
        <v>0</v>
      </c>
    </row>
    <row r="34" spans="3:5" ht="23.25">
      <c r="C34" s="72">
        <v>1</v>
      </c>
      <c r="D34" s="180" t="s">
        <v>215</v>
      </c>
      <c r="E34" s="258">
        <v>0</v>
      </c>
    </row>
    <row r="35" spans="3:5" ht="23.25">
      <c r="C35" s="72">
        <v>2</v>
      </c>
      <c r="D35" s="180" t="s">
        <v>216</v>
      </c>
      <c r="E35" s="258">
        <v>0</v>
      </c>
    </row>
    <row r="36" spans="3:5" ht="23.25">
      <c r="C36" s="72">
        <v>3</v>
      </c>
      <c r="D36" s="180" t="s">
        <v>274</v>
      </c>
      <c r="E36" s="258">
        <v>0</v>
      </c>
    </row>
    <row r="37" spans="3:5" ht="23.25">
      <c r="C37" s="72">
        <v>4</v>
      </c>
      <c r="D37" s="180" t="s">
        <v>336</v>
      </c>
      <c r="E37" s="258">
        <v>0</v>
      </c>
    </row>
    <row r="38" spans="3:5" ht="23.25">
      <c r="C38" s="72"/>
      <c r="D38" s="263" t="s">
        <v>669</v>
      </c>
      <c r="E38" s="258">
        <v>0</v>
      </c>
    </row>
    <row r="39" spans="3:5" ht="23.25">
      <c r="C39" s="72">
        <v>1</v>
      </c>
      <c r="D39" s="180" t="s">
        <v>339</v>
      </c>
      <c r="E39" s="258">
        <v>0</v>
      </c>
    </row>
    <row r="40" spans="3:5" ht="23.25">
      <c r="C40" s="72">
        <v>2</v>
      </c>
      <c r="D40" s="180" t="s">
        <v>219</v>
      </c>
      <c r="E40" s="258">
        <v>0</v>
      </c>
    </row>
    <row r="41" spans="3:5" ht="23.25">
      <c r="C41" s="72">
        <v>3</v>
      </c>
      <c r="D41" s="180" t="s">
        <v>220</v>
      </c>
      <c r="E41" s="258">
        <v>0</v>
      </c>
    </row>
    <row r="42" spans="3:5" ht="23.25">
      <c r="C42" s="72"/>
      <c r="D42" s="263" t="s">
        <v>670</v>
      </c>
      <c r="E42" s="258">
        <v>0</v>
      </c>
    </row>
    <row r="43" spans="3:5" ht="23.25">
      <c r="C43" s="72">
        <v>1</v>
      </c>
      <c r="D43" s="180" t="s">
        <v>221</v>
      </c>
      <c r="E43" s="258">
        <v>0</v>
      </c>
    </row>
    <row r="44" spans="3:5" ht="23.25">
      <c r="C44" s="72">
        <v>2</v>
      </c>
      <c r="D44" s="180" t="s">
        <v>222</v>
      </c>
      <c r="E44" s="258">
        <v>0</v>
      </c>
    </row>
    <row r="45" spans="3:5" ht="23.25">
      <c r="C45" s="72">
        <v>3</v>
      </c>
      <c r="D45" s="180" t="s">
        <v>655</v>
      </c>
      <c r="E45" s="258">
        <v>0</v>
      </c>
    </row>
    <row r="46" spans="3:5" ht="23.25">
      <c r="C46" s="72">
        <v>4</v>
      </c>
      <c r="D46" s="180" t="s">
        <v>223</v>
      </c>
      <c r="E46" s="258">
        <v>0</v>
      </c>
    </row>
    <row r="47" spans="3:5" ht="23.25">
      <c r="C47" s="72"/>
      <c r="D47" s="263" t="s">
        <v>671</v>
      </c>
      <c r="E47" s="258">
        <v>0</v>
      </c>
    </row>
    <row r="48" spans="3:5" ht="23.25">
      <c r="C48" s="72">
        <v>1</v>
      </c>
      <c r="D48" s="180" t="s">
        <v>224</v>
      </c>
      <c r="E48" s="258">
        <v>0</v>
      </c>
    </row>
    <row r="49" spans="3:5" ht="23.25">
      <c r="C49" s="72">
        <v>2</v>
      </c>
      <c r="D49" s="180" t="s">
        <v>225</v>
      </c>
      <c r="E49" s="258">
        <v>0</v>
      </c>
    </row>
    <row r="50" spans="3:5" ht="23.25">
      <c r="C50" s="72">
        <v>3</v>
      </c>
      <c r="D50" s="180" t="s">
        <v>226</v>
      </c>
      <c r="E50" s="258">
        <v>0</v>
      </c>
    </row>
    <row r="51" spans="3:5" ht="23.25">
      <c r="C51" s="72"/>
      <c r="D51" s="263" t="s">
        <v>672</v>
      </c>
      <c r="E51" s="258">
        <v>0</v>
      </c>
    </row>
    <row r="52" spans="3:5" ht="23.25">
      <c r="C52" s="72">
        <v>1</v>
      </c>
      <c r="D52" s="180" t="s">
        <v>227</v>
      </c>
      <c r="E52" s="258">
        <v>0</v>
      </c>
    </row>
    <row r="53" spans="3:5" ht="23.25">
      <c r="C53" s="72">
        <v>2</v>
      </c>
      <c r="D53" s="180" t="s">
        <v>228</v>
      </c>
      <c r="E53" s="258">
        <v>0</v>
      </c>
    </row>
    <row r="54" spans="3:5" ht="23.25">
      <c r="C54" s="72">
        <v>3</v>
      </c>
      <c r="D54" s="180" t="s">
        <v>229</v>
      </c>
      <c r="E54" s="258">
        <v>0</v>
      </c>
    </row>
    <row r="55" spans="3:5" ht="23.25">
      <c r="C55" s="72"/>
      <c r="D55" s="263" t="s">
        <v>673</v>
      </c>
      <c r="E55" s="258">
        <v>0</v>
      </c>
    </row>
    <row r="56" spans="3:5" ht="23.25">
      <c r="C56" s="72">
        <v>1</v>
      </c>
      <c r="D56" s="180" t="s">
        <v>310</v>
      </c>
      <c r="E56" s="258">
        <v>0</v>
      </c>
    </row>
    <row r="57" spans="3:5" ht="23.25">
      <c r="C57" s="72">
        <v>2</v>
      </c>
      <c r="D57" s="180" t="s">
        <v>311</v>
      </c>
      <c r="E57" s="258">
        <v>0</v>
      </c>
    </row>
    <row r="58" spans="3:5" ht="23.25">
      <c r="C58" s="72">
        <v>3</v>
      </c>
      <c r="D58" s="180" t="s">
        <v>674</v>
      </c>
      <c r="E58" s="25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zoomScalePageLayoutView="0" workbookViewId="0" topLeftCell="A1">
      <selection activeCell="B13" sqref="B13"/>
    </sheetView>
  </sheetViews>
  <sheetFormatPr defaultColWidth="9.140625" defaultRowHeight="15"/>
  <cols>
    <col min="1" max="1" width="7.421875" style="313" customWidth="1"/>
    <col min="2" max="2" width="60.57421875" style="313" customWidth="1"/>
    <col min="3" max="3" width="9.7109375" style="313" customWidth="1"/>
    <col min="4" max="4" width="31.8515625" style="313" customWidth="1"/>
    <col min="5" max="5" width="17.57421875" style="333" customWidth="1"/>
    <col min="6" max="7" width="20.28125" style="314" customWidth="1"/>
    <col min="8" max="8" width="20.28125" style="313" customWidth="1"/>
    <col min="9" max="9" width="29.421875" style="313" customWidth="1"/>
    <col min="10" max="16384" width="9.00390625" style="313" customWidth="1"/>
  </cols>
  <sheetData>
    <row r="2" spans="1:8" ht="23.25">
      <c r="A2" s="30">
        <v>22</v>
      </c>
      <c r="B2" s="315" t="s">
        <v>809</v>
      </c>
      <c r="C2" s="316">
        <v>10000</v>
      </c>
      <c r="D2" s="329" t="s">
        <v>705</v>
      </c>
      <c r="E2" s="317" t="s">
        <v>715</v>
      </c>
      <c r="F2" s="315" t="s">
        <v>604</v>
      </c>
      <c r="G2" s="318" t="s">
        <v>691</v>
      </c>
      <c r="H2" s="318" t="s">
        <v>813</v>
      </c>
    </row>
    <row r="3" spans="1:8" ht="23.25">
      <c r="A3" s="30">
        <v>23</v>
      </c>
      <c r="B3" s="315" t="s">
        <v>814</v>
      </c>
      <c r="C3" s="316">
        <v>10000</v>
      </c>
      <c r="D3" s="329" t="s">
        <v>815</v>
      </c>
      <c r="E3" s="317" t="s">
        <v>713</v>
      </c>
      <c r="F3" s="315" t="s">
        <v>604</v>
      </c>
      <c r="G3" s="318" t="s">
        <v>758</v>
      </c>
      <c r="H3" s="319" t="s">
        <v>329</v>
      </c>
    </row>
    <row r="4" spans="1:8" ht="23.25">
      <c r="A4" s="30">
        <v>24</v>
      </c>
      <c r="B4" s="315" t="s">
        <v>816</v>
      </c>
      <c r="C4" s="316">
        <v>10000</v>
      </c>
      <c r="D4" s="329" t="s">
        <v>817</v>
      </c>
      <c r="E4" s="317" t="s">
        <v>711</v>
      </c>
      <c r="F4" s="315" t="s">
        <v>604</v>
      </c>
      <c r="G4" s="318" t="s">
        <v>693</v>
      </c>
      <c r="H4" s="318" t="s">
        <v>818</v>
      </c>
    </row>
    <row r="5" spans="1:8" ht="23.25">
      <c r="A5" s="30">
        <v>25</v>
      </c>
      <c r="B5" s="315" t="s">
        <v>689</v>
      </c>
      <c r="C5" s="316">
        <v>10000</v>
      </c>
      <c r="D5" s="329" t="s">
        <v>704</v>
      </c>
      <c r="E5" s="317" t="s">
        <v>717</v>
      </c>
      <c r="F5" s="315" t="s">
        <v>604</v>
      </c>
      <c r="G5" s="318" t="s">
        <v>757</v>
      </c>
      <c r="H5" s="318" t="s">
        <v>753</v>
      </c>
    </row>
    <row r="6" spans="1:8" ht="23.25">
      <c r="A6" s="30">
        <v>26</v>
      </c>
      <c r="B6" s="315" t="s">
        <v>690</v>
      </c>
      <c r="C6" s="316">
        <v>10000</v>
      </c>
      <c r="D6" s="329" t="s">
        <v>708</v>
      </c>
      <c r="E6" s="317" t="s">
        <v>719</v>
      </c>
      <c r="F6" s="315" t="s">
        <v>604</v>
      </c>
      <c r="G6" s="318" t="s">
        <v>756</v>
      </c>
      <c r="H6" s="318" t="s">
        <v>754</v>
      </c>
    </row>
    <row r="7" spans="1:8" ht="24" thickBot="1">
      <c r="A7" s="510" t="s">
        <v>819</v>
      </c>
      <c r="B7" s="510"/>
      <c r="C7" s="320">
        <v>100000</v>
      </c>
      <c r="D7" s="330"/>
      <c r="E7" s="321"/>
      <c r="F7" s="322"/>
      <c r="G7" s="322"/>
      <c r="H7" s="322"/>
    </row>
    <row r="8" ht="21.75" thickTop="1">
      <c r="D8" s="331"/>
    </row>
    <row r="9" spans="1:9" ht="23.25">
      <c r="A9" s="319" t="s">
        <v>53</v>
      </c>
      <c r="B9" s="319" t="s">
        <v>65</v>
      </c>
      <c r="C9" s="323" t="s">
        <v>820</v>
      </c>
      <c r="D9" s="324" t="s">
        <v>246</v>
      </c>
      <c r="E9" s="325" t="s">
        <v>192</v>
      </c>
      <c r="F9" s="326" t="s">
        <v>193</v>
      </c>
      <c r="G9" s="326" t="s">
        <v>194</v>
      </c>
      <c r="H9" s="326" t="s">
        <v>195</v>
      </c>
      <c r="I9" s="327"/>
    </row>
    <row r="10" spans="1:9" ht="23.25">
      <c r="A10" s="343">
        <v>27</v>
      </c>
      <c r="B10" s="344" t="s">
        <v>826</v>
      </c>
      <c r="C10" s="345">
        <v>10000</v>
      </c>
      <c r="D10" s="345" t="s">
        <v>827</v>
      </c>
      <c r="E10" s="346" t="s">
        <v>844</v>
      </c>
      <c r="F10" s="339" t="s">
        <v>828</v>
      </c>
      <c r="G10" s="339" t="s">
        <v>829</v>
      </c>
      <c r="H10" s="339" t="s">
        <v>830</v>
      </c>
      <c r="I10" s="327"/>
    </row>
    <row r="11" spans="1:9" ht="23.25">
      <c r="A11" s="347">
        <v>28</v>
      </c>
      <c r="B11" s="348" t="s">
        <v>771</v>
      </c>
      <c r="C11" s="349">
        <v>10000</v>
      </c>
      <c r="D11" s="349" t="s">
        <v>831</v>
      </c>
      <c r="E11" s="350" t="s">
        <v>842</v>
      </c>
      <c r="F11" s="340" t="s">
        <v>763</v>
      </c>
      <c r="G11" s="340" t="s">
        <v>761</v>
      </c>
      <c r="H11" s="340" t="s">
        <v>832</v>
      </c>
      <c r="I11" s="327"/>
    </row>
    <row r="12" spans="1:9" ht="23.25">
      <c r="A12" s="347">
        <v>29</v>
      </c>
      <c r="B12" s="348" t="s">
        <v>896</v>
      </c>
      <c r="C12" s="349">
        <v>10000</v>
      </c>
      <c r="D12" s="349" t="s">
        <v>840</v>
      </c>
      <c r="E12" s="350" t="s">
        <v>841</v>
      </c>
      <c r="F12" s="341" t="e">
        <f>+#REF!</f>
        <v>#REF!</v>
      </c>
      <c r="G12" s="340" t="e">
        <f>+#REF!</f>
        <v>#REF!</v>
      </c>
      <c r="H12" s="340" t="e">
        <f>+#REF!</f>
        <v>#REF!</v>
      </c>
      <c r="I12" s="327"/>
    </row>
    <row r="13" spans="1:9" ht="23.25">
      <c r="A13" s="351">
        <v>30</v>
      </c>
      <c r="B13" s="352" t="s">
        <v>821</v>
      </c>
      <c r="C13" s="353">
        <v>10000</v>
      </c>
      <c r="D13" s="353" t="s">
        <v>822</v>
      </c>
      <c r="E13" s="354" t="s">
        <v>843</v>
      </c>
      <c r="F13" s="342" t="s">
        <v>823</v>
      </c>
      <c r="G13" s="342" t="s">
        <v>824</v>
      </c>
      <c r="H13" s="342" t="s">
        <v>825</v>
      </c>
      <c r="I13" s="327"/>
    </row>
    <row r="14" spans="1:9" ht="23.25">
      <c r="A14" s="319">
        <v>4</v>
      </c>
      <c r="B14" s="319"/>
      <c r="C14" s="323"/>
      <c r="D14" s="328"/>
      <c r="E14" s="324"/>
      <c r="F14" s="326"/>
      <c r="G14" s="326"/>
      <c r="H14" s="326"/>
      <c r="I14" s="327"/>
    </row>
    <row r="15" spans="1:11" ht="24" thickBot="1">
      <c r="A15" s="511" t="s">
        <v>819</v>
      </c>
      <c r="B15" s="511"/>
      <c r="C15" s="512"/>
      <c r="D15" s="332">
        <f>SUM(D10:D14)</f>
        <v>0</v>
      </c>
      <c r="E15" s="334"/>
      <c r="F15" s="327"/>
      <c r="G15" s="327"/>
      <c r="H15" s="327"/>
      <c r="I15" s="327"/>
      <c r="J15" s="327"/>
      <c r="K15" s="327"/>
    </row>
    <row r="16" spans="1:11" ht="21.75" thickTop="1">
      <c r="A16" s="327"/>
      <c r="B16" s="327"/>
      <c r="C16" s="327"/>
      <c r="D16" s="327"/>
      <c r="E16" s="334"/>
      <c r="F16" s="327"/>
      <c r="G16" s="327"/>
      <c r="H16" s="327"/>
      <c r="I16" s="327"/>
      <c r="J16" s="327"/>
      <c r="K16" s="327"/>
    </row>
    <row r="17" ht="21">
      <c r="B17" s="313" t="str">
        <f>B12</f>
        <v>ฟ.ฟันยิ้มสวย โรงเรียนบ้านโนนดินจี่ ประจำปีงบประมาณ พ.ศ.2560</v>
      </c>
    </row>
  </sheetData>
  <sheetProtection/>
  <mergeCells count="2">
    <mergeCell ref="A7:B7"/>
    <mergeCell ref="A15:C15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5"/>
  <sheetViews>
    <sheetView view="pageBreakPreview" zoomScale="150" zoomScaleNormal="130" zoomScaleSheetLayoutView="150" zoomScalePageLayoutView="0" workbookViewId="0" topLeftCell="A89">
      <selection activeCell="B89" sqref="B1:B16384"/>
    </sheetView>
  </sheetViews>
  <sheetFormatPr defaultColWidth="9.140625" defaultRowHeight="15"/>
  <cols>
    <col min="1" max="1" width="8.57421875" style="211" customWidth="1"/>
    <col min="2" max="2" width="13.421875" style="2" customWidth="1"/>
    <col min="3" max="5" width="10.57421875" style="2" customWidth="1"/>
    <col min="6" max="6" width="96.00390625" style="5" customWidth="1"/>
    <col min="7" max="7" width="11.28125" style="3" customWidth="1"/>
    <col min="8" max="8" width="12.8515625" style="3" customWidth="1"/>
    <col min="9" max="9" width="11.421875" style="4" customWidth="1"/>
    <col min="10" max="10" width="7.7109375" style="208" customWidth="1"/>
    <col min="11" max="11" width="10.28125" style="1" customWidth="1"/>
    <col min="12" max="15" width="7.00390625" style="1" customWidth="1"/>
    <col min="16" max="16" width="9.00390625" style="208" customWidth="1"/>
    <col min="17" max="16384" width="9.00390625" style="1" customWidth="1"/>
  </cols>
  <sheetData>
    <row r="1" spans="2:16" ht="23.25">
      <c r="B1" s="233">
        <v>1</v>
      </c>
      <c r="C1" s="233"/>
      <c r="D1" s="233"/>
      <c r="E1" s="233"/>
      <c r="F1" s="231" t="s">
        <v>630</v>
      </c>
      <c r="G1" s="232" t="s">
        <v>61</v>
      </c>
      <c r="H1" s="233"/>
      <c r="P1" s="208">
        <v>1</v>
      </c>
    </row>
    <row r="2" spans="2:16" ht="23.25">
      <c r="B2" s="236">
        <v>2</v>
      </c>
      <c r="C2" s="236"/>
      <c r="D2" s="236"/>
      <c r="E2" s="236"/>
      <c r="F2" s="234" t="s">
        <v>636</v>
      </c>
      <c r="G2" s="235" t="s">
        <v>61</v>
      </c>
      <c r="H2" s="236"/>
      <c r="P2" s="208">
        <v>1</v>
      </c>
    </row>
    <row r="3" spans="2:8" ht="23.25">
      <c r="B3" s="236">
        <v>3</v>
      </c>
      <c r="C3" s="236"/>
      <c r="D3" s="236"/>
      <c r="E3" s="236"/>
      <c r="F3" s="234" t="s">
        <v>631</v>
      </c>
      <c r="G3" s="235" t="s">
        <v>61</v>
      </c>
      <c r="H3" s="236"/>
    </row>
    <row r="4" spans="2:8" ht="23.25">
      <c r="B4" s="236">
        <v>4</v>
      </c>
      <c r="C4" s="236"/>
      <c r="D4" s="236"/>
      <c r="E4" s="236"/>
      <c r="F4" s="234" t="s">
        <v>632</v>
      </c>
      <c r="G4" s="235" t="s">
        <v>61</v>
      </c>
      <c r="H4" s="236"/>
    </row>
    <row r="5" spans="2:8" ht="23.25">
      <c r="B5" s="236">
        <v>5</v>
      </c>
      <c r="C5" s="236"/>
      <c r="D5" s="236"/>
      <c r="E5" s="236"/>
      <c r="F5" s="234" t="s">
        <v>633</v>
      </c>
      <c r="G5" s="235" t="s">
        <v>61</v>
      </c>
      <c r="H5" s="236"/>
    </row>
    <row r="6" spans="2:16" ht="23.25">
      <c r="B6" s="236">
        <v>6</v>
      </c>
      <c r="C6" s="236"/>
      <c r="D6" s="236"/>
      <c r="E6" s="236"/>
      <c r="F6" s="234" t="s">
        <v>634</v>
      </c>
      <c r="G6" s="235" t="s">
        <v>61</v>
      </c>
      <c r="H6" s="236"/>
      <c r="P6" s="208" t="s">
        <v>56</v>
      </c>
    </row>
    <row r="7" spans="2:8" ht="23.25">
      <c r="B7" s="236">
        <v>7</v>
      </c>
      <c r="C7" s="236"/>
      <c r="D7" s="236"/>
      <c r="E7" s="236"/>
      <c r="F7" s="234" t="s">
        <v>641</v>
      </c>
      <c r="G7" s="235" t="s">
        <v>61</v>
      </c>
      <c r="H7" s="236"/>
    </row>
    <row r="8" spans="2:8" ht="23.25">
      <c r="B8" s="236">
        <v>8</v>
      </c>
      <c r="C8" s="236"/>
      <c r="D8" s="236"/>
      <c r="E8" s="236"/>
      <c r="F8" s="234" t="s">
        <v>642</v>
      </c>
      <c r="G8" s="235" t="s">
        <v>61</v>
      </c>
      <c r="H8" s="236"/>
    </row>
    <row r="9" spans="2:8" ht="23.25">
      <c r="B9" s="236">
        <v>9</v>
      </c>
      <c r="C9" s="236"/>
      <c r="D9" s="236"/>
      <c r="E9" s="236"/>
      <c r="F9" s="234" t="s">
        <v>644</v>
      </c>
      <c r="G9" s="235" t="s">
        <v>61</v>
      </c>
      <c r="H9" s="236"/>
    </row>
    <row r="10" spans="2:16" ht="23.25">
      <c r="B10" s="236">
        <v>10</v>
      </c>
      <c r="C10" s="236"/>
      <c r="D10" s="236"/>
      <c r="E10" s="236"/>
      <c r="F10" s="234" t="s">
        <v>635</v>
      </c>
      <c r="G10" s="235" t="s">
        <v>61</v>
      </c>
      <c r="H10" s="236"/>
      <c r="P10" s="208">
        <v>1</v>
      </c>
    </row>
    <row r="11" spans="2:16" ht="23.25">
      <c r="B11" s="236">
        <v>11</v>
      </c>
      <c r="C11" s="236"/>
      <c r="D11" s="236"/>
      <c r="E11" s="236"/>
      <c r="F11" s="234" t="s">
        <v>60</v>
      </c>
      <c r="G11" s="235" t="s">
        <v>61</v>
      </c>
      <c r="H11" s="236"/>
      <c r="P11" s="208">
        <v>1</v>
      </c>
    </row>
    <row r="12" spans="2:8" ht="23.25">
      <c r="B12" s="236">
        <v>12</v>
      </c>
      <c r="C12" s="236"/>
      <c r="D12" s="236"/>
      <c r="E12" s="236"/>
      <c r="F12" s="234" t="s">
        <v>637</v>
      </c>
      <c r="G12" s="235" t="s">
        <v>62</v>
      </c>
      <c r="H12" s="236"/>
    </row>
    <row r="13" spans="2:8" ht="23.25">
      <c r="B13" s="236">
        <v>13</v>
      </c>
      <c r="C13" s="236"/>
      <c r="D13" s="236"/>
      <c r="E13" s="236"/>
      <c r="F13" s="234" t="s">
        <v>639</v>
      </c>
      <c r="G13" s="235" t="s">
        <v>62</v>
      </c>
      <c r="H13" s="236"/>
    </row>
    <row r="14" spans="2:8" ht="23.25">
      <c r="B14" s="236">
        <v>14</v>
      </c>
      <c r="C14" s="236"/>
      <c r="D14" s="236"/>
      <c r="E14" s="236"/>
      <c r="F14" s="234" t="s">
        <v>638</v>
      </c>
      <c r="G14" s="235" t="s">
        <v>643</v>
      </c>
      <c r="H14" s="236"/>
    </row>
    <row r="15" spans="2:8" ht="23.25">
      <c r="B15" s="236">
        <v>15</v>
      </c>
      <c r="C15" s="236"/>
      <c r="D15" s="236"/>
      <c r="E15" s="236"/>
      <c r="F15" s="234" t="s">
        <v>640</v>
      </c>
      <c r="G15" s="235" t="s">
        <v>62</v>
      </c>
      <c r="H15" s="236"/>
    </row>
    <row r="16" spans="2:8" ht="23.25">
      <c r="B16" s="236">
        <v>16</v>
      </c>
      <c r="C16" s="236"/>
      <c r="D16" s="236"/>
      <c r="E16" s="236"/>
      <c r="F16" s="234" t="s">
        <v>629</v>
      </c>
      <c r="G16" s="235" t="s">
        <v>62</v>
      </c>
      <c r="H16" s="236"/>
    </row>
    <row r="17" spans="2:8" ht="23.25">
      <c r="B17" s="236">
        <v>17</v>
      </c>
      <c r="C17" s="236"/>
      <c r="D17" s="236"/>
      <c r="E17" s="236"/>
      <c r="F17" s="234" t="s">
        <v>645</v>
      </c>
      <c r="G17" s="235" t="s">
        <v>62</v>
      </c>
      <c r="H17" s="236"/>
    </row>
    <row r="18" spans="2:8" ht="23.25">
      <c r="B18" s="236">
        <v>18</v>
      </c>
      <c r="C18" s="236"/>
      <c r="D18" s="236"/>
      <c r="E18" s="236"/>
      <c r="F18" s="234" t="s">
        <v>83</v>
      </c>
      <c r="G18" s="235" t="s">
        <v>62</v>
      </c>
      <c r="H18" s="236"/>
    </row>
    <row r="19" spans="2:8" ht="23.25">
      <c r="B19" s="236">
        <v>19</v>
      </c>
      <c r="C19" s="236"/>
      <c r="D19" s="236"/>
      <c r="E19" s="236"/>
      <c r="F19" s="234" t="s">
        <v>647</v>
      </c>
      <c r="G19" s="235" t="s">
        <v>62</v>
      </c>
      <c r="H19" s="236"/>
    </row>
    <row r="20" spans="2:8" ht="23.25">
      <c r="B20" s="236">
        <v>20</v>
      </c>
      <c r="C20" s="236"/>
      <c r="D20" s="236"/>
      <c r="E20" s="236"/>
      <c r="F20" s="234" t="s">
        <v>59</v>
      </c>
      <c r="G20" s="235" t="s">
        <v>64</v>
      </c>
      <c r="H20" s="236"/>
    </row>
    <row r="21" spans="2:8" ht="23.25">
      <c r="B21" s="236">
        <v>21</v>
      </c>
      <c r="C21" s="236"/>
      <c r="D21" s="236"/>
      <c r="E21" s="236"/>
      <c r="F21" s="234" t="s">
        <v>58</v>
      </c>
      <c r="G21" s="235" t="s">
        <v>64</v>
      </c>
      <c r="H21" s="236"/>
    </row>
    <row r="22" spans="2:8" ht="23.25">
      <c r="B22" s="236">
        <v>22</v>
      </c>
      <c r="C22" s="236"/>
      <c r="D22" s="236"/>
      <c r="E22" s="236"/>
      <c r="F22" s="234" t="s">
        <v>646</v>
      </c>
      <c r="G22" s="235" t="s">
        <v>64</v>
      </c>
      <c r="H22" s="236"/>
    </row>
    <row r="23" spans="2:8" ht="23.25">
      <c r="B23" s="236">
        <v>23</v>
      </c>
      <c r="C23" s="236"/>
      <c r="D23" s="236"/>
      <c r="E23" s="236"/>
      <c r="F23" s="234" t="s">
        <v>63</v>
      </c>
      <c r="G23" s="235" t="s">
        <v>61</v>
      </c>
      <c r="H23" s="236"/>
    </row>
    <row r="24" spans="2:8" ht="23.25">
      <c r="B24" s="239">
        <v>24</v>
      </c>
      <c r="C24" s="239"/>
      <c r="D24" s="239"/>
      <c r="E24" s="239"/>
      <c r="F24" s="237" t="s">
        <v>648</v>
      </c>
      <c r="G24" s="238" t="s">
        <v>61</v>
      </c>
      <c r="H24" s="239"/>
    </row>
    <row r="27" ht="23.25">
      <c r="F27" s="110" t="s">
        <v>441</v>
      </c>
    </row>
    <row r="28" ht="23.25">
      <c r="F28" s="110" t="s">
        <v>442</v>
      </c>
    </row>
    <row r="29" ht="23.25">
      <c r="F29" s="110" t="s">
        <v>443</v>
      </c>
    </row>
    <row r="30" ht="23.25">
      <c r="F30" s="110" t="s">
        <v>444</v>
      </c>
    </row>
    <row r="31" ht="23.25">
      <c r="F31" s="109" t="s">
        <v>445</v>
      </c>
    </row>
    <row r="32" ht="23.25">
      <c r="F32" s="109" t="s">
        <v>446</v>
      </c>
    </row>
    <row r="33" ht="23.25">
      <c r="F33" s="109" t="s">
        <v>447</v>
      </c>
    </row>
    <row r="34" ht="23.25">
      <c r="F34" s="109" t="s">
        <v>448</v>
      </c>
    </row>
    <row r="35" ht="23.25">
      <c r="F35" s="109" t="s">
        <v>449</v>
      </c>
    </row>
    <row r="36" ht="23.25">
      <c r="F36" s="109" t="s">
        <v>450</v>
      </c>
    </row>
    <row r="37" ht="23.25">
      <c r="F37" s="109" t="s">
        <v>451</v>
      </c>
    </row>
    <row r="38" ht="23.25">
      <c r="F38" s="109" t="s">
        <v>452</v>
      </c>
    </row>
    <row r="39" ht="23.25">
      <c r="F39" s="109" t="s">
        <v>453</v>
      </c>
    </row>
    <row r="40" ht="23.25">
      <c r="F40" s="109" t="s">
        <v>454</v>
      </c>
    </row>
    <row r="41" ht="23.25">
      <c r="F41" s="109" t="s">
        <v>455</v>
      </c>
    </row>
    <row r="42" ht="23.25">
      <c r="F42" s="109" t="s">
        <v>456</v>
      </c>
    </row>
    <row r="43" ht="23.25">
      <c r="F43" s="109" t="s">
        <v>457</v>
      </c>
    </row>
    <row r="44" ht="23.25">
      <c r="F44" s="109" t="s">
        <v>458</v>
      </c>
    </row>
    <row r="45" ht="23.25">
      <c r="F45" s="109" t="s">
        <v>459</v>
      </c>
    </row>
    <row r="46" ht="23.25">
      <c r="F46" s="109" t="s">
        <v>460</v>
      </c>
    </row>
    <row r="47" ht="23.25">
      <c r="F47" s="109" t="s">
        <v>461</v>
      </c>
    </row>
    <row r="48" ht="23.25">
      <c r="F48" s="109" t="s">
        <v>462</v>
      </c>
    </row>
    <row r="49" ht="23.25">
      <c r="F49" s="109" t="s">
        <v>463</v>
      </c>
    </row>
    <row r="50" ht="23.25">
      <c r="F50" s="109" t="s">
        <v>464</v>
      </c>
    </row>
    <row r="51" ht="23.25">
      <c r="F51" s="109" t="s">
        <v>465</v>
      </c>
    </row>
    <row r="52" ht="23.25">
      <c r="F52" s="109" t="s">
        <v>466</v>
      </c>
    </row>
    <row r="53" ht="23.25">
      <c r="F53" s="109" t="s">
        <v>467</v>
      </c>
    </row>
    <row r="54" ht="23.25">
      <c r="F54" s="109" t="s">
        <v>468</v>
      </c>
    </row>
    <row r="55" ht="23.25">
      <c r="F55" s="109" t="s">
        <v>469</v>
      </c>
    </row>
    <row r="56" ht="23.25">
      <c r="F56" s="109" t="s">
        <v>470</v>
      </c>
    </row>
    <row r="57" ht="23.25">
      <c r="F57" s="109" t="s">
        <v>471</v>
      </c>
    </row>
    <row r="58" ht="23.25">
      <c r="F58" s="109" t="s">
        <v>472</v>
      </c>
    </row>
    <row r="59" ht="23.25">
      <c r="F59" s="109" t="s">
        <v>473</v>
      </c>
    </row>
    <row r="60" ht="23.25">
      <c r="F60" s="109" t="s">
        <v>474</v>
      </c>
    </row>
    <row r="61" ht="23.25">
      <c r="F61" s="109" t="s">
        <v>475</v>
      </c>
    </row>
    <row r="62" ht="23.25">
      <c r="F62" s="109" t="s">
        <v>476</v>
      </c>
    </row>
    <row r="63" ht="23.25">
      <c r="F63" s="109" t="s">
        <v>477</v>
      </c>
    </row>
    <row r="64" ht="23.25">
      <c r="F64" s="109" t="s">
        <v>478</v>
      </c>
    </row>
    <row r="65" ht="23.25">
      <c r="F65" s="109" t="s">
        <v>479</v>
      </c>
    </row>
    <row r="66" ht="23.25">
      <c r="F66" s="109" t="s">
        <v>480</v>
      </c>
    </row>
    <row r="67" ht="23.25">
      <c r="F67" s="109" t="s">
        <v>481</v>
      </c>
    </row>
    <row r="68" ht="23.25">
      <c r="F68" s="109" t="s">
        <v>482</v>
      </c>
    </row>
    <row r="69" ht="23.25">
      <c r="F69" s="109" t="s">
        <v>483</v>
      </c>
    </row>
    <row r="70" ht="23.25">
      <c r="F70" s="109" t="s">
        <v>484</v>
      </c>
    </row>
    <row r="71" ht="23.25">
      <c r="F71" s="109" t="s">
        <v>485</v>
      </c>
    </row>
    <row r="72" ht="23.25">
      <c r="F72" s="109" t="s">
        <v>486</v>
      </c>
    </row>
    <row r="73" ht="23.25">
      <c r="F73" s="109" t="s">
        <v>487</v>
      </c>
    </row>
    <row r="74" ht="23.25">
      <c r="F74" s="109" t="s">
        <v>488</v>
      </c>
    </row>
    <row r="75" ht="23.25">
      <c r="F75" s="109" t="s">
        <v>489</v>
      </c>
    </row>
    <row r="76" ht="23.25">
      <c r="F76" s="109" t="s">
        <v>490</v>
      </c>
    </row>
    <row r="77" ht="23.25">
      <c r="F77" s="109" t="s">
        <v>491</v>
      </c>
    </row>
    <row r="78" ht="23.25">
      <c r="F78" s="109" t="s">
        <v>492</v>
      </c>
    </row>
    <row r="79" ht="23.25">
      <c r="F79" s="109" t="s">
        <v>493</v>
      </c>
    </row>
    <row r="80" spans="2:6" ht="23.25">
      <c r="B80" s="269" t="s">
        <v>682</v>
      </c>
      <c r="C80" s="269"/>
      <c r="D80" s="269"/>
      <c r="E80" s="269"/>
      <c r="F80" s="109" t="s">
        <v>494</v>
      </c>
    </row>
    <row r="81" spans="1:6" ht="23.25">
      <c r="A81" s="259">
        <v>1</v>
      </c>
      <c r="B81" s="2">
        <v>100000</v>
      </c>
      <c r="C81" s="2">
        <f>E81*B81/D81</f>
        <v>16.279777748474178</v>
      </c>
      <c r="D81" s="2">
        <f>D92</f>
        <v>614259</v>
      </c>
      <c r="E81" s="2">
        <v>100</v>
      </c>
      <c r="F81" s="109" t="s">
        <v>495</v>
      </c>
    </row>
    <row r="82" spans="1:6" ht="23.25">
      <c r="A82" s="259">
        <v>2</v>
      </c>
      <c r="B82" s="2">
        <v>291000</v>
      </c>
      <c r="C82" s="2">
        <f>E82*B82/D82</f>
        <v>47.374153248059855</v>
      </c>
      <c r="D82" s="2">
        <f>D81</f>
        <v>614259</v>
      </c>
      <c r="E82" s="2">
        <v>100</v>
      </c>
      <c r="F82" s="109" t="s">
        <v>496</v>
      </c>
    </row>
    <row r="83" spans="1:6" ht="23.25">
      <c r="A83" s="259">
        <v>3</v>
      </c>
      <c r="B83" s="2">
        <v>144000</v>
      </c>
      <c r="C83" s="2">
        <f>E83*B83/D83</f>
        <v>23.442879957802816</v>
      </c>
      <c r="D83" s="2">
        <f>D82</f>
        <v>614259</v>
      </c>
      <c r="E83" s="2">
        <v>100</v>
      </c>
      <c r="F83" s="109" t="s">
        <v>497</v>
      </c>
    </row>
    <row r="84" spans="1:6" ht="23.25">
      <c r="A84" s="259">
        <v>4</v>
      </c>
      <c r="B84" s="2">
        <f>75836.03+422.97</f>
        <v>76259</v>
      </c>
      <c r="C84" s="2">
        <f>E84*B84/D84</f>
        <v>12.414795713208923</v>
      </c>
      <c r="D84" s="2">
        <f>D83</f>
        <v>614259</v>
      </c>
      <c r="E84" s="2">
        <v>100</v>
      </c>
      <c r="F84" s="109" t="s">
        <v>498</v>
      </c>
    </row>
    <row r="85" spans="1:6" ht="23.25">
      <c r="A85" s="259">
        <v>5</v>
      </c>
      <c r="B85" s="2">
        <v>3000</v>
      </c>
      <c r="C85" s="2">
        <f>E85*B85/D85</f>
        <v>0.48839333245422534</v>
      </c>
      <c r="D85" s="2">
        <f>D84</f>
        <v>614259</v>
      </c>
      <c r="E85" s="2">
        <v>100</v>
      </c>
      <c r="F85" s="109" t="s">
        <v>499</v>
      </c>
    </row>
    <row r="86" spans="1:6" ht="23.25">
      <c r="A86" s="211" t="s">
        <v>681</v>
      </c>
      <c r="B86" s="2">
        <f>SUM(B81:B85)</f>
        <v>614259</v>
      </c>
      <c r="F86" s="109" t="s">
        <v>500</v>
      </c>
    </row>
    <row r="87" spans="1:6" ht="23.25">
      <c r="A87" s="211" t="s">
        <v>680</v>
      </c>
      <c r="B87" s="2">
        <f>'[1]1.ปลัดเงินคงเหลือเดือน มิย.60'!$F$22</f>
        <v>614259</v>
      </c>
      <c r="F87" s="109" t="s">
        <v>501</v>
      </c>
    </row>
    <row r="88" spans="1:6" ht="23.25">
      <c r="A88" s="267" t="s">
        <v>679</v>
      </c>
      <c r="B88" s="63">
        <f>B87-B86</f>
        <v>0</v>
      </c>
      <c r="D88" s="63"/>
      <c r="E88" s="63"/>
      <c r="F88" s="109" t="s">
        <v>502</v>
      </c>
    </row>
    <row r="89" spans="2:6" ht="23.25">
      <c r="B89" s="2">
        <v>583600</v>
      </c>
      <c r="C89" s="2">
        <f>E89*B89/D89</f>
        <v>95.0087829400953</v>
      </c>
      <c r="D89" s="268">
        <f>D85</f>
        <v>614259</v>
      </c>
      <c r="E89" s="268">
        <v>100</v>
      </c>
      <c r="F89" s="109" t="s">
        <v>503</v>
      </c>
    </row>
    <row r="90" spans="2:6" ht="23.25">
      <c r="B90" s="452">
        <v>41459</v>
      </c>
      <c r="C90" s="2">
        <f>E90*B90/D90</f>
        <v>6.7494330567399095</v>
      </c>
      <c r="D90" s="2">
        <f>D89</f>
        <v>614259</v>
      </c>
      <c r="E90" s="2">
        <f>E89</f>
        <v>100</v>
      </c>
      <c r="F90" s="109" t="s">
        <v>504</v>
      </c>
    </row>
    <row r="91" ht="23.25">
      <c r="F91" s="109" t="s">
        <v>505</v>
      </c>
    </row>
    <row r="92" spans="1:6" ht="23.25">
      <c r="A92" s="211">
        <v>15</v>
      </c>
      <c r="B92" s="2">
        <f>B84</f>
        <v>76259</v>
      </c>
      <c r="C92" s="2">
        <f>E92*B92/D92</f>
        <v>12.414795713208923</v>
      </c>
      <c r="D92" s="2">
        <f>B87</f>
        <v>614259</v>
      </c>
      <c r="E92" s="2">
        <v>100</v>
      </c>
      <c r="F92" s="109" t="s">
        <v>506</v>
      </c>
    </row>
    <row r="93" spans="1:6" ht="23.25">
      <c r="A93" s="211">
        <v>15</v>
      </c>
      <c r="B93" s="2">
        <f>B83</f>
        <v>144000</v>
      </c>
      <c r="C93" s="2">
        <f>E93*B93/D93</f>
        <v>23.442879957802816</v>
      </c>
      <c r="D93" s="2">
        <f>D92</f>
        <v>614259</v>
      </c>
      <c r="E93" s="2">
        <v>100</v>
      </c>
      <c r="F93" s="109" t="s">
        <v>507</v>
      </c>
    </row>
    <row r="94" spans="1:6" ht="23.25">
      <c r="A94" s="211">
        <v>15</v>
      </c>
      <c r="B94" s="2">
        <f>B85</f>
        <v>3000</v>
      </c>
      <c r="C94" s="2">
        <f>E94*B94/D94</f>
        <v>0.48839333245422534</v>
      </c>
      <c r="D94" s="2">
        <f>D93</f>
        <v>614259</v>
      </c>
      <c r="E94" s="2">
        <v>100</v>
      </c>
      <c r="F94" s="109" t="s">
        <v>508</v>
      </c>
    </row>
    <row r="95" spans="1:6" ht="23.25">
      <c r="A95" s="211">
        <v>15</v>
      </c>
      <c r="B95" s="2">
        <f>B81</f>
        <v>100000</v>
      </c>
      <c r="C95" s="2">
        <f>E95*B95/D95</f>
        <v>16.279777748474178</v>
      </c>
      <c r="D95" s="2">
        <f>D94</f>
        <v>614259</v>
      </c>
      <c r="E95" s="2">
        <v>100</v>
      </c>
      <c r="F95" s="109" t="s">
        <v>509</v>
      </c>
    </row>
    <row r="96" spans="1:6" ht="23.25">
      <c r="A96" s="211">
        <v>15</v>
      </c>
      <c r="B96" s="2">
        <v>291000</v>
      </c>
      <c r="C96" s="2">
        <f>E96*B96/D96</f>
        <v>47.374153248059855</v>
      </c>
      <c r="D96" s="2">
        <f>D95</f>
        <v>614259</v>
      </c>
      <c r="E96" s="2">
        <v>100</v>
      </c>
      <c r="F96" s="109" t="s">
        <v>510</v>
      </c>
    </row>
    <row r="97" spans="1:6" ht="23.25">
      <c r="A97" s="211">
        <v>15</v>
      </c>
      <c r="C97" s="2">
        <f>SUM(C92:C96)</f>
        <v>100</v>
      </c>
      <c r="F97" s="109" t="s">
        <v>511</v>
      </c>
    </row>
    <row r="98" spans="4:6" ht="23.25">
      <c r="D98" s="2">
        <v>50000</v>
      </c>
      <c r="F98" s="109" t="s">
        <v>512</v>
      </c>
    </row>
    <row r="99" spans="4:6" ht="23.25">
      <c r="D99" s="2">
        <f>B93-D98</f>
        <v>94000</v>
      </c>
      <c r="F99" s="109" t="s">
        <v>513</v>
      </c>
    </row>
    <row r="100" ht="23.25">
      <c r="F100" s="109" t="s">
        <v>514</v>
      </c>
    </row>
    <row r="101" ht="23.25">
      <c r="F101" s="109" t="s">
        <v>515</v>
      </c>
    </row>
    <row r="102" ht="23.25">
      <c r="F102" s="109" t="s">
        <v>516</v>
      </c>
    </row>
    <row r="103" ht="23.25">
      <c r="F103" s="109" t="s">
        <v>517</v>
      </c>
    </row>
    <row r="104" ht="23.25">
      <c r="F104" s="109" t="s">
        <v>518</v>
      </c>
    </row>
    <row r="105" ht="23.25">
      <c r="F105" s="109" t="s">
        <v>519</v>
      </c>
    </row>
    <row r="106" ht="23.25">
      <c r="F106" s="109" t="s">
        <v>520</v>
      </c>
    </row>
    <row r="107" ht="23.25">
      <c r="F107" s="109" t="s">
        <v>521</v>
      </c>
    </row>
    <row r="108" ht="23.25">
      <c r="F108" s="109" t="s">
        <v>522</v>
      </c>
    </row>
    <row r="109" ht="23.25">
      <c r="F109" s="109" t="s">
        <v>523</v>
      </c>
    </row>
    <row r="110" ht="23.25">
      <c r="F110" s="109" t="s">
        <v>524</v>
      </c>
    </row>
    <row r="111" ht="23.25">
      <c r="F111" s="109" t="s">
        <v>525</v>
      </c>
    </row>
    <row r="112" ht="23.25">
      <c r="F112" s="109" t="s">
        <v>526</v>
      </c>
    </row>
    <row r="113" ht="23.25">
      <c r="F113" s="109" t="s">
        <v>527</v>
      </c>
    </row>
    <row r="114" ht="23.25">
      <c r="F114" s="109" t="s">
        <v>528</v>
      </c>
    </row>
    <row r="115" ht="23.25">
      <c r="F115" s="109" t="s">
        <v>529</v>
      </c>
    </row>
    <row r="116" ht="23.25">
      <c r="F116" s="109" t="s">
        <v>530</v>
      </c>
    </row>
    <row r="117" ht="23.25">
      <c r="F117" s="109" t="s">
        <v>531</v>
      </c>
    </row>
    <row r="118" ht="23.25">
      <c r="F118" s="109" t="s">
        <v>532</v>
      </c>
    </row>
    <row r="119" ht="23.25">
      <c r="F119" s="109" t="s">
        <v>533</v>
      </c>
    </row>
    <row r="120" ht="23.25">
      <c r="F120" s="109" t="s">
        <v>534</v>
      </c>
    </row>
    <row r="121" ht="23.25">
      <c r="F121" s="109" t="s">
        <v>535</v>
      </c>
    </row>
    <row r="122" ht="23.25">
      <c r="F122" s="109" t="s">
        <v>536</v>
      </c>
    </row>
    <row r="123" ht="23.25">
      <c r="F123" s="109" t="s">
        <v>537</v>
      </c>
    </row>
    <row r="124" ht="23.25">
      <c r="F124" s="109" t="s">
        <v>538</v>
      </c>
    </row>
    <row r="125" ht="23.25">
      <c r="F125" s="109" t="s">
        <v>539</v>
      </c>
    </row>
    <row r="126" ht="23.25">
      <c r="F126" s="109" t="s">
        <v>540</v>
      </c>
    </row>
    <row r="127" ht="23.25">
      <c r="F127" s="109" t="s">
        <v>541</v>
      </c>
    </row>
    <row r="128" ht="23.25">
      <c r="F128" s="109" t="s">
        <v>542</v>
      </c>
    </row>
    <row r="129" ht="23.25">
      <c r="F129" s="109" t="s">
        <v>543</v>
      </c>
    </row>
    <row r="130" ht="23.25">
      <c r="F130" s="109" t="s">
        <v>544</v>
      </c>
    </row>
    <row r="131" ht="23.25">
      <c r="F131" s="109" t="s">
        <v>545</v>
      </c>
    </row>
    <row r="132" ht="23.25">
      <c r="F132" s="109" t="s">
        <v>546</v>
      </c>
    </row>
    <row r="133" ht="23.25">
      <c r="F133" s="109" t="s">
        <v>547</v>
      </c>
    </row>
    <row r="134" ht="23.25">
      <c r="F134" s="109" t="s">
        <v>548</v>
      </c>
    </row>
    <row r="135" ht="23.25">
      <c r="F135" s="109" t="s">
        <v>549</v>
      </c>
    </row>
    <row r="136" ht="23.25">
      <c r="F136" s="109" t="s">
        <v>550</v>
      </c>
    </row>
    <row r="137" ht="23.25">
      <c r="F137" s="109" t="s">
        <v>551</v>
      </c>
    </row>
    <row r="138" ht="23.25">
      <c r="F138" s="109" t="s">
        <v>552</v>
      </c>
    </row>
    <row r="139" ht="23.25">
      <c r="F139" s="109" t="s">
        <v>553</v>
      </c>
    </row>
    <row r="140" ht="23.25">
      <c r="F140" s="109"/>
    </row>
    <row r="141" ht="23.25">
      <c r="F141" s="109"/>
    </row>
    <row r="142" ht="23.25">
      <c r="F142" s="109"/>
    </row>
    <row r="143" ht="23.25">
      <c r="F143" s="109"/>
    </row>
    <row r="144" ht="23.25">
      <c r="F144" s="109" t="s">
        <v>554</v>
      </c>
    </row>
    <row r="145" ht="23.25">
      <c r="F145" s="109" t="s">
        <v>555</v>
      </c>
    </row>
    <row r="146" ht="23.25">
      <c r="F146" s="109" t="s">
        <v>556</v>
      </c>
    </row>
    <row r="147" ht="23.25">
      <c r="F147" s="109" t="s">
        <v>557</v>
      </c>
    </row>
    <row r="148" ht="23.25">
      <c r="F148" s="109" t="s">
        <v>558</v>
      </c>
    </row>
    <row r="149" ht="23.25">
      <c r="F149" s="109" t="s">
        <v>559</v>
      </c>
    </row>
    <row r="150" ht="23.25">
      <c r="F150" s="109" t="s">
        <v>560</v>
      </c>
    </row>
    <row r="151" ht="23.25">
      <c r="F151" s="109" t="s">
        <v>561</v>
      </c>
    </row>
    <row r="152" ht="23.25">
      <c r="F152" s="109" t="s">
        <v>562</v>
      </c>
    </row>
    <row r="153" ht="23.25">
      <c r="F153" s="109" t="s">
        <v>563</v>
      </c>
    </row>
    <row r="154" ht="23.25">
      <c r="F154" s="110" t="s">
        <v>564</v>
      </c>
    </row>
    <row r="155" ht="23.25">
      <c r="F155" s="109" t="s">
        <v>565</v>
      </c>
    </row>
    <row r="156" ht="23.25">
      <c r="F156" s="109" t="s">
        <v>566</v>
      </c>
    </row>
    <row r="157" ht="23.25">
      <c r="F157" s="109" t="s">
        <v>567</v>
      </c>
    </row>
    <row r="158" ht="23.25">
      <c r="F158" s="109" t="s">
        <v>568</v>
      </c>
    </row>
    <row r="159" ht="23.25">
      <c r="F159" s="109" t="s">
        <v>569</v>
      </c>
    </row>
    <row r="160" ht="23.25">
      <c r="F160" s="109" t="s">
        <v>570</v>
      </c>
    </row>
    <row r="161" ht="23.25">
      <c r="F161" s="109" t="s">
        <v>571</v>
      </c>
    </row>
    <row r="162" ht="23.25">
      <c r="F162" s="109" t="s">
        <v>572</v>
      </c>
    </row>
    <row r="163" ht="23.25">
      <c r="F163" s="109" t="s">
        <v>573</v>
      </c>
    </row>
    <row r="164" ht="23.25">
      <c r="F164" s="110" t="s">
        <v>574</v>
      </c>
    </row>
    <row r="165" ht="23.25">
      <c r="F165" s="109" t="s">
        <v>575</v>
      </c>
    </row>
    <row r="166" ht="23.25">
      <c r="F166" s="109" t="s">
        <v>576</v>
      </c>
    </row>
    <row r="167" ht="23.25">
      <c r="F167" s="109" t="s">
        <v>577</v>
      </c>
    </row>
    <row r="168" ht="23.25">
      <c r="F168" s="110" t="s">
        <v>578</v>
      </c>
    </row>
    <row r="169" ht="23.25">
      <c r="F169" s="110" t="s">
        <v>579</v>
      </c>
    </row>
    <row r="170" ht="23.25">
      <c r="F170" s="110" t="s">
        <v>580</v>
      </c>
    </row>
    <row r="171" ht="23.25">
      <c r="F171" s="109" t="s">
        <v>581</v>
      </c>
    </row>
    <row r="172" ht="23.25">
      <c r="F172" s="109" t="s">
        <v>582</v>
      </c>
    </row>
    <row r="173" ht="23.25">
      <c r="F173" s="109" t="s">
        <v>583</v>
      </c>
    </row>
    <row r="174" ht="23.25">
      <c r="F174" s="109" t="s">
        <v>584</v>
      </c>
    </row>
    <row r="175" ht="23.25">
      <c r="F175" s="109" t="s">
        <v>585</v>
      </c>
    </row>
    <row r="176" ht="23.25">
      <c r="F176" s="109" t="s">
        <v>586</v>
      </c>
    </row>
    <row r="177" ht="23.25">
      <c r="F177" s="109" t="s">
        <v>587</v>
      </c>
    </row>
    <row r="178" ht="23.25">
      <c r="F178" s="109" t="s">
        <v>588</v>
      </c>
    </row>
    <row r="179" ht="23.25">
      <c r="F179" s="109" t="s">
        <v>589</v>
      </c>
    </row>
    <row r="180" ht="23.25">
      <c r="F180" s="109" t="s">
        <v>590</v>
      </c>
    </row>
    <row r="181" ht="23.25">
      <c r="F181" s="109" t="s">
        <v>591</v>
      </c>
    </row>
    <row r="182" ht="23.25">
      <c r="F182" s="109" t="s">
        <v>592</v>
      </c>
    </row>
    <row r="183" ht="23.25">
      <c r="F183" s="109" t="s">
        <v>593</v>
      </c>
    </row>
    <row r="184" ht="23.25">
      <c r="F184" s="109" t="s">
        <v>594</v>
      </c>
    </row>
    <row r="185" ht="23.25">
      <c r="F185" s="109" t="s">
        <v>595</v>
      </c>
    </row>
    <row r="186" ht="23.25">
      <c r="F186" s="109" t="s">
        <v>596</v>
      </c>
    </row>
    <row r="187" ht="23.25">
      <c r="F187" s="109" t="s">
        <v>597</v>
      </c>
    </row>
    <row r="188" ht="23.25">
      <c r="F188" s="109" t="s">
        <v>598</v>
      </c>
    </row>
    <row r="189" ht="23.25">
      <c r="F189" s="109" t="s">
        <v>599</v>
      </c>
    </row>
    <row r="190" ht="23.25">
      <c r="F190" s="109" t="s">
        <v>600</v>
      </c>
    </row>
    <row r="191" ht="23.25">
      <c r="F191" s="109" t="s">
        <v>601</v>
      </c>
    </row>
    <row r="192" ht="23.25">
      <c r="F192" s="110" t="s">
        <v>602</v>
      </c>
    </row>
    <row r="193" ht="23.25">
      <c r="F193" s="76"/>
    </row>
    <row r="194" ht="23.25">
      <c r="F194" s="76"/>
    </row>
    <row r="195" ht="23.25">
      <c r="F195" s="76"/>
    </row>
    <row r="196" ht="23.25">
      <c r="F196" s="76"/>
    </row>
    <row r="197" ht="23.25">
      <c r="F197" s="76"/>
    </row>
    <row r="198" ht="23.25">
      <c r="F198" s="76"/>
    </row>
    <row r="199" ht="23.25">
      <c r="F199" s="76"/>
    </row>
    <row r="200" ht="23.25">
      <c r="F200" s="76"/>
    </row>
    <row r="201" ht="23.25">
      <c r="F201" s="76"/>
    </row>
    <row r="202" ht="23.25">
      <c r="F202" s="76"/>
    </row>
    <row r="203" ht="23.25">
      <c r="F203" s="76"/>
    </row>
    <row r="204" ht="23.25">
      <c r="F204" s="76"/>
    </row>
    <row r="205" ht="23.25">
      <c r="F205" s="76"/>
    </row>
  </sheetData>
  <sheetProtection/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167"/>
  <sheetViews>
    <sheetView zoomScale="140" zoomScaleNormal="140" zoomScalePageLayoutView="0" workbookViewId="0" topLeftCell="A4">
      <selection activeCell="E11" sqref="E11"/>
    </sheetView>
  </sheetViews>
  <sheetFormatPr defaultColWidth="9.140625" defaultRowHeight="15"/>
  <cols>
    <col min="1" max="1" width="3.421875" style="1" customWidth="1"/>
    <col min="2" max="2" width="4.28125" style="5" customWidth="1"/>
    <col min="3" max="3" width="63.421875" style="1" customWidth="1"/>
    <col min="4" max="5" width="7.7109375" style="3" customWidth="1"/>
    <col min="6" max="6" width="11.421875" style="4" customWidth="1"/>
    <col min="7" max="7" width="7.7109375" style="208" customWidth="1"/>
    <col min="8" max="8" width="10.28125" style="1" customWidth="1"/>
    <col min="9" max="12" width="7.00390625" style="1" customWidth="1"/>
    <col min="13" max="13" width="9.00390625" style="208" customWidth="1"/>
    <col min="14" max="16384" width="9.00390625" style="1" customWidth="1"/>
  </cols>
  <sheetData>
    <row r="2" ht="23.25">
      <c r="B2" s="223" t="s">
        <v>441</v>
      </c>
    </row>
    <row r="3" ht="23.25">
      <c r="B3" s="223" t="s">
        <v>442</v>
      </c>
    </row>
    <row r="4" ht="23.25">
      <c r="B4" s="223" t="s">
        <v>443</v>
      </c>
    </row>
    <row r="5" ht="23.25">
      <c r="B5" s="223" t="s">
        <v>444</v>
      </c>
    </row>
    <row r="6" ht="23.25">
      <c r="B6" s="224" t="s">
        <v>445</v>
      </c>
    </row>
    <row r="7" ht="23.25">
      <c r="B7" s="224" t="s">
        <v>446</v>
      </c>
    </row>
    <row r="8" ht="23.25">
      <c r="B8" s="224" t="s">
        <v>447</v>
      </c>
    </row>
    <row r="9" ht="23.25">
      <c r="B9" s="224" t="s">
        <v>448</v>
      </c>
    </row>
    <row r="10" ht="23.25">
      <c r="B10" s="224" t="s">
        <v>449</v>
      </c>
    </row>
    <row r="11" ht="23.25">
      <c r="B11" s="224" t="s">
        <v>450</v>
      </c>
    </row>
    <row r="12" ht="23.25">
      <c r="B12" s="224" t="s">
        <v>451</v>
      </c>
    </row>
    <row r="13" ht="23.25">
      <c r="B13" s="224" t="s">
        <v>452</v>
      </c>
    </row>
    <row r="14" ht="23.25">
      <c r="B14" s="224" t="s">
        <v>453</v>
      </c>
    </row>
    <row r="15" ht="23.25">
      <c r="B15" s="224" t="s">
        <v>454</v>
      </c>
    </row>
    <row r="16" ht="23.25">
      <c r="B16" s="224" t="s">
        <v>455</v>
      </c>
    </row>
    <row r="17" ht="23.25">
      <c r="B17" s="224" t="s">
        <v>456</v>
      </c>
    </row>
    <row r="18" ht="23.25">
      <c r="B18" s="224" t="s">
        <v>457</v>
      </c>
    </row>
    <row r="19" ht="23.25">
      <c r="B19" s="224" t="s">
        <v>458</v>
      </c>
    </row>
    <row r="20" ht="23.25">
      <c r="B20" s="224" t="s">
        <v>459</v>
      </c>
    </row>
    <row r="21" ht="23.25">
      <c r="B21" s="224" t="s">
        <v>460</v>
      </c>
    </row>
    <row r="22" ht="23.25">
      <c r="B22" s="224" t="s">
        <v>461</v>
      </c>
    </row>
    <row r="23" ht="23.25">
      <c r="B23" s="224" t="s">
        <v>462</v>
      </c>
    </row>
    <row r="24" ht="23.25">
      <c r="B24" s="224" t="s">
        <v>463</v>
      </c>
    </row>
    <row r="25" ht="23.25">
      <c r="B25" s="224" t="s">
        <v>464</v>
      </c>
    </row>
    <row r="26" ht="23.25">
      <c r="B26" s="224" t="s">
        <v>465</v>
      </c>
    </row>
    <row r="27" ht="23.25">
      <c r="B27" s="224" t="s">
        <v>466</v>
      </c>
    </row>
    <row r="28" ht="23.25">
      <c r="B28" s="224" t="s">
        <v>467</v>
      </c>
    </row>
    <row r="29" ht="23.25">
      <c r="B29" s="224" t="s">
        <v>468</v>
      </c>
    </row>
    <row r="30" ht="23.25">
      <c r="B30" s="224" t="s">
        <v>469</v>
      </c>
    </row>
    <row r="31" ht="23.25">
      <c r="B31" s="224" t="s">
        <v>470</v>
      </c>
    </row>
    <row r="32" ht="23.25">
      <c r="B32" s="224" t="s">
        <v>471</v>
      </c>
    </row>
    <row r="33" ht="23.25">
      <c r="B33" s="224" t="s">
        <v>472</v>
      </c>
    </row>
    <row r="34" ht="23.25">
      <c r="B34" s="224" t="s">
        <v>473</v>
      </c>
    </row>
    <row r="35" ht="23.25">
      <c r="B35" s="224" t="s">
        <v>474</v>
      </c>
    </row>
    <row r="36" ht="23.25">
      <c r="B36" s="224" t="s">
        <v>475</v>
      </c>
    </row>
    <row r="37" ht="23.25">
      <c r="B37" s="224" t="s">
        <v>476</v>
      </c>
    </row>
    <row r="38" ht="23.25">
      <c r="B38" s="224" t="s">
        <v>477</v>
      </c>
    </row>
    <row r="39" ht="23.25">
      <c r="B39" s="224" t="s">
        <v>478</v>
      </c>
    </row>
    <row r="40" ht="23.25">
      <c r="B40" s="224" t="s">
        <v>479</v>
      </c>
    </row>
    <row r="41" ht="23.25">
      <c r="B41" s="224" t="s">
        <v>480</v>
      </c>
    </row>
    <row r="42" ht="23.25">
      <c r="B42" s="224" t="s">
        <v>481</v>
      </c>
    </row>
    <row r="43" ht="23.25">
      <c r="B43" s="224" t="s">
        <v>482</v>
      </c>
    </row>
    <row r="44" ht="23.25">
      <c r="B44" s="224" t="s">
        <v>483</v>
      </c>
    </row>
    <row r="45" ht="23.25">
      <c r="B45" s="224" t="s">
        <v>484</v>
      </c>
    </row>
    <row r="46" ht="23.25">
      <c r="B46" s="224" t="s">
        <v>485</v>
      </c>
    </row>
    <row r="47" ht="23.25">
      <c r="B47" s="224" t="s">
        <v>486</v>
      </c>
    </row>
    <row r="48" ht="23.25">
      <c r="B48" s="224" t="s">
        <v>487</v>
      </c>
    </row>
    <row r="49" ht="23.25">
      <c r="B49" s="224" t="s">
        <v>488</v>
      </c>
    </row>
    <row r="50" ht="23.25">
      <c r="B50" s="224" t="s">
        <v>489</v>
      </c>
    </row>
    <row r="51" ht="23.25">
      <c r="B51" s="224" t="s">
        <v>490</v>
      </c>
    </row>
    <row r="52" ht="23.25">
      <c r="B52" s="224" t="s">
        <v>491</v>
      </c>
    </row>
    <row r="53" ht="23.25">
      <c r="B53" s="224" t="s">
        <v>492</v>
      </c>
    </row>
    <row r="54" ht="23.25">
      <c r="B54" s="224" t="s">
        <v>493</v>
      </c>
    </row>
    <row r="55" ht="23.25">
      <c r="B55" s="224" t="s">
        <v>494</v>
      </c>
    </row>
    <row r="56" ht="23.25">
      <c r="B56" s="224" t="s">
        <v>495</v>
      </c>
    </row>
    <row r="57" ht="23.25">
      <c r="B57" s="224" t="s">
        <v>496</v>
      </c>
    </row>
    <row r="58" ht="23.25">
      <c r="B58" s="224" t="s">
        <v>497</v>
      </c>
    </row>
    <row r="59" ht="23.25">
      <c r="B59" s="224" t="s">
        <v>498</v>
      </c>
    </row>
    <row r="60" ht="23.25">
      <c r="B60" s="224" t="s">
        <v>499</v>
      </c>
    </row>
    <row r="61" ht="23.25">
      <c r="B61" s="224" t="s">
        <v>500</v>
      </c>
    </row>
    <row r="62" ht="23.25">
      <c r="B62" s="224" t="s">
        <v>501</v>
      </c>
    </row>
    <row r="63" ht="23.25">
      <c r="B63" s="224" t="s">
        <v>502</v>
      </c>
    </row>
    <row r="64" ht="23.25">
      <c r="B64" s="224" t="s">
        <v>503</v>
      </c>
    </row>
    <row r="65" ht="23.25">
      <c r="B65" s="224" t="s">
        <v>504</v>
      </c>
    </row>
    <row r="66" ht="23.25">
      <c r="B66" s="224" t="s">
        <v>505</v>
      </c>
    </row>
    <row r="67" ht="23.25">
      <c r="B67" s="224" t="s">
        <v>506</v>
      </c>
    </row>
    <row r="68" ht="23.25">
      <c r="B68" s="224" t="s">
        <v>507</v>
      </c>
    </row>
    <row r="69" ht="23.25">
      <c r="B69" s="224" t="s">
        <v>508</v>
      </c>
    </row>
    <row r="70" ht="23.25">
      <c r="B70" s="224" t="s">
        <v>509</v>
      </c>
    </row>
    <row r="71" ht="23.25">
      <c r="B71" s="224" t="s">
        <v>510</v>
      </c>
    </row>
    <row r="72" ht="23.25">
      <c r="B72" s="224" t="s">
        <v>511</v>
      </c>
    </row>
    <row r="73" ht="23.25">
      <c r="B73" s="224" t="s">
        <v>512</v>
      </c>
    </row>
    <row r="74" ht="23.25">
      <c r="B74" s="224" t="s">
        <v>513</v>
      </c>
    </row>
    <row r="75" ht="23.25">
      <c r="B75" s="224" t="s">
        <v>514</v>
      </c>
    </row>
    <row r="76" ht="23.25">
      <c r="B76" s="224" t="s">
        <v>515</v>
      </c>
    </row>
    <row r="77" ht="23.25">
      <c r="B77" s="224" t="s">
        <v>516</v>
      </c>
    </row>
    <row r="78" ht="23.25">
      <c r="B78" s="224" t="s">
        <v>517</v>
      </c>
    </row>
    <row r="79" ht="23.25">
      <c r="B79" s="224" t="s">
        <v>518</v>
      </c>
    </row>
    <row r="80" ht="23.25">
      <c r="B80" s="224" t="s">
        <v>519</v>
      </c>
    </row>
    <row r="81" ht="23.25">
      <c r="B81" s="224" t="s">
        <v>520</v>
      </c>
    </row>
    <row r="82" ht="23.25">
      <c r="B82" s="224" t="s">
        <v>521</v>
      </c>
    </row>
    <row r="83" ht="23.25">
      <c r="B83" s="224" t="s">
        <v>522</v>
      </c>
    </row>
    <row r="84" ht="23.25">
      <c r="B84" s="224" t="s">
        <v>523</v>
      </c>
    </row>
    <row r="85" ht="23.25">
      <c r="B85" s="224" t="s">
        <v>524</v>
      </c>
    </row>
    <row r="86" ht="23.25">
      <c r="B86" s="224" t="s">
        <v>525</v>
      </c>
    </row>
    <row r="87" ht="23.25">
      <c r="B87" s="224" t="s">
        <v>526</v>
      </c>
    </row>
    <row r="88" ht="23.25">
      <c r="B88" s="224" t="s">
        <v>527</v>
      </c>
    </row>
    <row r="89" ht="23.25">
      <c r="B89" s="224" t="s">
        <v>528</v>
      </c>
    </row>
    <row r="90" ht="23.25">
      <c r="B90" s="224" t="s">
        <v>529</v>
      </c>
    </row>
    <row r="91" ht="23.25">
      <c r="B91" s="224" t="s">
        <v>530</v>
      </c>
    </row>
    <row r="92" ht="23.25">
      <c r="B92" s="224" t="s">
        <v>531</v>
      </c>
    </row>
    <row r="93" ht="23.25">
      <c r="B93" s="224" t="s">
        <v>532</v>
      </c>
    </row>
    <row r="94" ht="23.25">
      <c r="B94" s="224" t="s">
        <v>533</v>
      </c>
    </row>
    <row r="95" ht="23.25">
      <c r="B95" s="224" t="s">
        <v>534</v>
      </c>
    </row>
    <row r="96" ht="23.25">
      <c r="B96" s="224" t="s">
        <v>535</v>
      </c>
    </row>
    <row r="97" ht="23.25">
      <c r="B97" s="224" t="s">
        <v>536</v>
      </c>
    </row>
    <row r="98" ht="23.25">
      <c r="B98" s="224" t="s">
        <v>537</v>
      </c>
    </row>
    <row r="99" ht="23.25">
      <c r="B99" s="224" t="s">
        <v>538</v>
      </c>
    </row>
    <row r="100" ht="23.25">
      <c r="B100" s="224" t="s">
        <v>539</v>
      </c>
    </row>
    <row r="101" ht="23.25">
      <c r="B101" s="224" t="s">
        <v>540</v>
      </c>
    </row>
    <row r="102" ht="23.25">
      <c r="B102" s="224" t="s">
        <v>541</v>
      </c>
    </row>
    <row r="103" ht="23.25">
      <c r="B103" s="224" t="s">
        <v>542</v>
      </c>
    </row>
    <row r="104" ht="23.25">
      <c r="B104" s="224" t="s">
        <v>543</v>
      </c>
    </row>
    <row r="105" ht="23.25">
      <c r="B105" s="224" t="s">
        <v>544</v>
      </c>
    </row>
    <row r="106" ht="23.25">
      <c r="B106" s="224" t="s">
        <v>545</v>
      </c>
    </row>
    <row r="107" ht="23.25">
      <c r="B107" s="222" t="s">
        <v>546</v>
      </c>
    </row>
    <row r="108" ht="23.25">
      <c r="B108" s="224" t="s">
        <v>547</v>
      </c>
    </row>
    <row r="109" ht="23.25">
      <c r="B109" s="224" t="s">
        <v>548</v>
      </c>
    </row>
    <row r="110" ht="23.25">
      <c r="B110" s="224" t="s">
        <v>549</v>
      </c>
    </row>
    <row r="111" ht="23.25">
      <c r="B111" s="224" t="s">
        <v>550</v>
      </c>
    </row>
    <row r="112" ht="23.25">
      <c r="B112" s="224" t="s">
        <v>551</v>
      </c>
    </row>
    <row r="113" ht="23.25">
      <c r="B113" s="224" t="s">
        <v>552</v>
      </c>
    </row>
    <row r="114" ht="23.25">
      <c r="B114" s="224" t="s">
        <v>553</v>
      </c>
    </row>
    <row r="115" ht="23.25">
      <c r="B115" s="224"/>
    </row>
    <row r="116" ht="23.25">
      <c r="B116" s="224"/>
    </row>
    <row r="117" ht="23.25">
      <c r="B117" s="224"/>
    </row>
    <row r="118" ht="23.25">
      <c r="B118" s="224"/>
    </row>
    <row r="119" ht="23.25">
      <c r="B119" s="224" t="s">
        <v>554</v>
      </c>
    </row>
    <row r="120" ht="23.25">
      <c r="B120" s="224" t="s">
        <v>555</v>
      </c>
    </row>
    <row r="121" ht="23.25">
      <c r="B121" s="224" t="s">
        <v>556</v>
      </c>
    </row>
    <row r="122" ht="23.25">
      <c r="B122" s="224" t="s">
        <v>557</v>
      </c>
    </row>
    <row r="123" ht="23.25">
      <c r="B123" s="224" t="s">
        <v>558</v>
      </c>
    </row>
    <row r="124" ht="23.25">
      <c r="B124" s="224" t="s">
        <v>559</v>
      </c>
    </row>
    <row r="125" ht="23.25">
      <c r="B125" s="224" t="s">
        <v>560</v>
      </c>
    </row>
    <row r="126" ht="23.25">
      <c r="B126" s="224" t="s">
        <v>561</v>
      </c>
    </row>
    <row r="127" ht="23.25">
      <c r="B127" s="224" t="s">
        <v>562</v>
      </c>
    </row>
    <row r="128" ht="23.25">
      <c r="B128" s="224" t="s">
        <v>563</v>
      </c>
    </row>
    <row r="129" ht="23.25">
      <c r="B129" s="223" t="s">
        <v>564</v>
      </c>
    </row>
    <row r="130" ht="23.25">
      <c r="B130" s="224" t="s">
        <v>565</v>
      </c>
    </row>
    <row r="131" ht="23.25">
      <c r="B131" s="224" t="s">
        <v>566</v>
      </c>
    </row>
    <row r="132" ht="23.25">
      <c r="B132" s="224" t="s">
        <v>567</v>
      </c>
    </row>
    <row r="133" ht="23.25">
      <c r="B133" s="224" t="s">
        <v>568</v>
      </c>
    </row>
    <row r="134" ht="23.25">
      <c r="B134" s="224" t="s">
        <v>569</v>
      </c>
    </row>
    <row r="135" ht="23.25">
      <c r="B135" s="224" t="s">
        <v>570</v>
      </c>
    </row>
    <row r="136" ht="23.25">
      <c r="B136" s="224" t="s">
        <v>571</v>
      </c>
    </row>
    <row r="137" ht="23.25">
      <c r="B137" s="224" t="s">
        <v>572</v>
      </c>
    </row>
    <row r="138" ht="23.25">
      <c r="B138" s="224" t="s">
        <v>573</v>
      </c>
    </row>
    <row r="139" ht="23.25">
      <c r="B139" s="223" t="s">
        <v>574</v>
      </c>
    </row>
    <row r="140" ht="23.25">
      <c r="B140" s="224" t="s">
        <v>575</v>
      </c>
    </row>
    <row r="141" ht="23.25">
      <c r="B141" s="224" t="s">
        <v>576</v>
      </c>
    </row>
    <row r="142" ht="23.25">
      <c r="B142" s="224" t="s">
        <v>577</v>
      </c>
    </row>
    <row r="143" ht="23.25">
      <c r="B143" s="223" t="s">
        <v>578</v>
      </c>
    </row>
    <row r="144" ht="23.25">
      <c r="B144" s="223" t="s">
        <v>579</v>
      </c>
    </row>
    <row r="145" ht="23.25">
      <c r="B145" s="223" t="s">
        <v>580</v>
      </c>
    </row>
    <row r="146" ht="23.25">
      <c r="B146" s="224" t="s">
        <v>581</v>
      </c>
    </row>
    <row r="147" ht="23.25">
      <c r="B147" s="224" t="s">
        <v>582</v>
      </c>
    </row>
    <row r="148" ht="23.25">
      <c r="B148" s="224" t="s">
        <v>583</v>
      </c>
    </row>
    <row r="149" ht="23.25">
      <c r="B149" s="224" t="s">
        <v>584</v>
      </c>
    </row>
    <row r="150" ht="23.25">
      <c r="B150" s="224" t="s">
        <v>585</v>
      </c>
    </row>
    <row r="151" ht="23.25">
      <c r="B151" s="224" t="s">
        <v>586</v>
      </c>
    </row>
    <row r="152" ht="23.25">
      <c r="B152" s="224" t="s">
        <v>587</v>
      </c>
    </row>
    <row r="153" ht="23.25">
      <c r="B153" s="224" t="s">
        <v>588</v>
      </c>
    </row>
    <row r="154" ht="23.25">
      <c r="B154" s="224" t="s">
        <v>589</v>
      </c>
    </row>
    <row r="155" ht="23.25">
      <c r="B155" s="224" t="s">
        <v>590</v>
      </c>
    </row>
    <row r="156" ht="23.25">
      <c r="B156" s="224" t="s">
        <v>591</v>
      </c>
    </row>
    <row r="157" ht="23.25">
      <c r="B157" s="224" t="s">
        <v>592</v>
      </c>
    </row>
    <row r="158" ht="23.25">
      <c r="B158" s="224" t="s">
        <v>593</v>
      </c>
    </row>
    <row r="159" ht="23.25">
      <c r="B159" s="224" t="s">
        <v>594</v>
      </c>
    </row>
    <row r="160" ht="23.25">
      <c r="B160" s="224" t="s">
        <v>595</v>
      </c>
    </row>
    <row r="161" ht="23.25">
      <c r="B161" s="224" t="s">
        <v>596</v>
      </c>
    </row>
    <row r="162" ht="23.25">
      <c r="B162" s="224" t="s">
        <v>597</v>
      </c>
    </row>
    <row r="163" ht="23.25">
      <c r="B163" s="224" t="s">
        <v>598</v>
      </c>
    </row>
    <row r="164" ht="23.25">
      <c r="B164" s="224" t="s">
        <v>599</v>
      </c>
    </row>
    <row r="165" ht="23.25">
      <c r="B165" s="224" t="s">
        <v>600</v>
      </c>
    </row>
    <row r="166" ht="23.25">
      <c r="B166" s="224" t="s">
        <v>601</v>
      </c>
    </row>
    <row r="167" ht="23.25">
      <c r="B167" s="223" t="s">
        <v>602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8"/>
  <sheetViews>
    <sheetView zoomScale="150" zoomScaleNormal="150" zoomScaleSheetLayoutView="120" zoomScalePageLayoutView="0" workbookViewId="0" topLeftCell="C23">
      <selection activeCell="H23" sqref="H1:J16384"/>
    </sheetView>
  </sheetViews>
  <sheetFormatPr defaultColWidth="9.140625" defaultRowHeight="19.5" customHeight="1"/>
  <cols>
    <col min="1" max="1" width="2.421875" style="362" customWidth="1"/>
    <col min="2" max="2" width="3.421875" style="394" customWidth="1"/>
    <col min="3" max="4" width="9.140625" style="361" customWidth="1"/>
    <col min="5" max="5" width="28.140625" style="394" customWidth="1"/>
    <col min="6" max="6" width="39.00390625" style="362" customWidth="1"/>
    <col min="7" max="7" width="7.140625" style="371" customWidth="1"/>
    <col min="8" max="10" width="13.28125" style="362" customWidth="1"/>
    <col min="11" max="12" width="19.8515625" style="362" customWidth="1"/>
    <col min="13" max="13" width="11.28125" style="371" customWidth="1"/>
    <col min="14" max="14" width="17.421875" style="362" customWidth="1"/>
    <col min="15" max="15" width="5.00390625" style="362" customWidth="1"/>
    <col min="16" max="16" width="4.57421875" style="362" customWidth="1"/>
    <col min="17" max="18" width="12.421875" style="362" customWidth="1"/>
    <col min="19" max="19" width="11.00390625" style="362" customWidth="1"/>
    <col min="20" max="21" width="6.140625" style="362" customWidth="1"/>
    <col min="22" max="16384" width="9.00390625" style="362" customWidth="1"/>
  </cols>
  <sheetData>
    <row r="1" spans="1:17" ht="14.25">
      <c r="A1" s="513" t="s">
        <v>71</v>
      </c>
      <c r="B1" s="513"/>
      <c r="C1" s="355" t="s">
        <v>28</v>
      </c>
      <c r="D1" s="355" t="s">
        <v>402</v>
      </c>
      <c r="E1" s="355" t="s">
        <v>837</v>
      </c>
      <c r="F1" s="404" t="s">
        <v>401</v>
      </c>
      <c r="G1" s="355" t="s">
        <v>70</v>
      </c>
      <c r="H1" s="356" t="s">
        <v>66</v>
      </c>
      <c r="I1" s="357" t="s">
        <v>67</v>
      </c>
      <c r="J1" s="358" t="s">
        <v>68</v>
      </c>
      <c r="K1" s="359"/>
      <c r="L1" s="359"/>
      <c r="M1" s="360"/>
      <c r="N1" s="361"/>
      <c r="O1" s="361"/>
      <c r="P1" s="361"/>
      <c r="Q1" s="361"/>
    </row>
    <row r="2" spans="1:22" ht="14.25">
      <c r="A2" s="363">
        <f>+'3.ใบเบิกเงิน'!J3</f>
        <v>1</v>
      </c>
      <c r="B2" s="364" t="s">
        <v>52</v>
      </c>
      <c r="C2" s="365">
        <v>13796747</v>
      </c>
      <c r="D2" s="366" t="str">
        <f>+'9.รายชื่อแผนงาน โครงการ ฯ'!E3</f>
        <v>020058902398</v>
      </c>
      <c r="E2" s="364" t="str">
        <f>+'9.รายชื่อแผนงาน โครงการ ฯ'!C3</f>
        <v>กองทุนหลักประกันสุขภาพตำบลโอโล  บ้านโอโล  หมู่ที่ 1  </v>
      </c>
      <c r="F2" s="367" t="str">
        <f>+'10.ชื่อโคงการ ชื่อบัญฃี เลขที่'!C9</f>
        <v>โครงการสุขภาพดี วิถีชุมชน  บ้านโอโล  หมู่ที่ 1</v>
      </c>
      <c r="G2" s="368">
        <v>19000</v>
      </c>
      <c r="H2" s="369" t="s">
        <v>196</v>
      </c>
      <c r="I2" s="369" t="s">
        <v>197</v>
      </c>
      <c r="J2" s="369" t="s">
        <v>198</v>
      </c>
      <c r="K2" s="370"/>
      <c r="L2" s="362" t="s">
        <v>249</v>
      </c>
      <c r="R2" s="372">
        <f>+G2+G6+G8+G12+G13</f>
        <v>95000</v>
      </c>
      <c r="S2" s="372">
        <v>19000</v>
      </c>
      <c r="T2" s="372">
        <v>5</v>
      </c>
      <c r="U2" s="372"/>
      <c r="V2" s="362">
        <v>1</v>
      </c>
    </row>
    <row r="3" spans="1:22" ht="14.25">
      <c r="A3" s="373">
        <f>+A2+1</f>
        <v>2</v>
      </c>
      <c r="B3" s="374" t="s">
        <v>52</v>
      </c>
      <c r="C3" s="373">
        <f>+C2+1</f>
        <v>13796748</v>
      </c>
      <c r="D3" s="373" t="str">
        <f>+'10.ชื่อโคงการ ชื่อบัญฃี เลขที่'!C23</f>
        <v>020059919328</v>
      </c>
      <c r="E3" s="375" t="str">
        <f>+'9.รายชื่อแผนงาน โครงการ ฯ'!C4</f>
        <v>กองทุนหลักประกันสุขภาพตำบลโอโล  บ้านโนนตุ่น  หมู่ที่ 2 </v>
      </c>
      <c r="F3" s="376" t="str">
        <f>+'10.ชื่อโคงการ ชื่อบัญฃี เลขที่'!C17</f>
        <v>โครงการคัดกรองและค้นหาภาวะเสี่ยงของกลุ่มโรคเรื้อรัง บ้านโนนตุ่น หมู่ที่ 2 </v>
      </c>
      <c r="G3" s="377">
        <v>18000</v>
      </c>
      <c r="H3" s="375" t="s">
        <v>199</v>
      </c>
      <c r="I3" s="375" t="s">
        <v>200</v>
      </c>
      <c r="J3" s="375" t="s">
        <v>243</v>
      </c>
      <c r="K3" s="370"/>
      <c r="L3" s="370" t="e">
        <f>+'7.2บันทึกรายงานการปช.'!#REF!</f>
        <v>#REF!</v>
      </c>
      <c r="R3" s="372">
        <f>+G3+G7+G5</f>
        <v>54000</v>
      </c>
      <c r="S3" s="372">
        <v>18000</v>
      </c>
      <c r="T3" s="372">
        <v>3</v>
      </c>
      <c r="U3" s="372"/>
      <c r="V3" s="362">
        <v>2</v>
      </c>
    </row>
    <row r="4" spans="1:22" ht="14.25">
      <c r="A4" s="373">
        <f>+A3+1</f>
        <v>3</v>
      </c>
      <c r="B4" s="374" t="s">
        <v>52</v>
      </c>
      <c r="C4" s="373">
        <f>+C3+1</f>
        <v>13796749</v>
      </c>
      <c r="D4" s="373" t="str">
        <f>+'10.ชื่อโคงการ ชื่อบัญฃี เลขที่'!C32</f>
        <v>020059094374</v>
      </c>
      <c r="E4" s="375" t="str">
        <f>+'9.รายชื่อแผนงาน โครงการ ฯ'!C5</f>
        <v>กองทุนหลักประกันสุขภาพตำบลโอโล  บ้านค้าว  หมู่ที่ 3,13 </v>
      </c>
      <c r="F4" s="376" t="str">
        <f>+'10.ชื่อโคงการ ชื่อบัญฃี เลขที่'!C26</f>
        <v>โครงการขยับกายวันละนิด จิตแจ่มใส (โครงการต่อเนื่อง)  บ้านค้าว หมู่ที่ 3,13 </v>
      </c>
      <c r="G4" s="377">
        <v>42000</v>
      </c>
      <c r="H4" s="375" t="s">
        <v>201</v>
      </c>
      <c r="I4" s="375" t="s">
        <v>202</v>
      </c>
      <c r="J4" s="375" t="s">
        <v>203</v>
      </c>
      <c r="K4" s="370" t="s">
        <v>165</v>
      </c>
      <c r="L4" s="370" t="e">
        <f>+'7.2บันทึกรายงานการปช.'!#REF!</f>
        <v>#REF!</v>
      </c>
      <c r="N4" s="362" t="s">
        <v>257</v>
      </c>
      <c r="R4" s="372">
        <f>+G10+G11+G9</f>
        <v>60000</v>
      </c>
      <c r="S4" s="372">
        <v>20000</v>
      </c>
      <c r="T4" s="372">
        <v>3</v>
      </c>
      <c r="U4" s="372"/>
      <c r="V4" s="362">
        <v>3</v>
      </c>
    </row>
    <row r="5" spans="1:22" ht="14.25">
      <c r="A5" s="373">
        <f aca="true" t="shared" si="0" ref="A5:A32">+A4+1</f>
        <v>4</v>
      </c>
      <c r="B5" s="374" t="s">
        <v>52</v>
      </c>
      <c r="C5" s="373">
        <f aca="true" t="shared" si="1" ref="C5:C32">+C4+1</f>
        <v>13796750</v>
      </c>
      <c r="D5" s="373" t="str">
        <f>+'10.ชื่อโคงการ ชื่อบัญฃี เลขที่'!C40</f>
        <v>020058762091</v>
      </c>
      <c r="E5" s="375" t="str">
        <f>+'9.รายชื่อแผนงาน โครงการ ฯ'!C6</f>
        <v>กองทุนหลักประกันสุขภาพตำบลโอโล  บ้านนกเขาทอง  หมู่ที่ 4 </v>
      </c>
      <c r="F5" s="376" t="str">
        <f>+'10.ชื่อโคงการ ชื่อบัญฃี เลขที่'!C34</f>
        <v>โครงการ ขยับกายวันละนิดชีวิตแจ่มใส ใส่ใจสุขภาพ หมู่ที่ 4  บ้านนกเขาทอง </v>
      </c>
      <c r="G5" s="377">
        <v>18000</v>
      </c>
      <c r="H5" s="375" t="s">
        <v>204</v>
      </c>
      <c r="I5" s="375" t="s">
        <v>156</v>
      </c>
      <c r="J5" s="375" t="s">
        <v>205</v>
      </c>
      <c r="K5" s="370"/>
      <c r="L5" s="370"/>
      <c r="R5" s="372">
        <f>+G4</f>
        <v>42000</v>
      </c>
      <c r="S5" s="372">
        <v>21000</v>
      </c>
      <c r="T5" s="372">
        <v>2</v>
      </c>
      <c r="U5" s="372"/>
      <c r="V5" s="362">
        <v>4</v>
      </c>
    </row>
    <row r="6" spans="1:22" ht="14.25">
      <c r="A6" s="373">
        <f t="shared" si="0"/>
        <v>5</v>
      </c>
      <c r="B6" s="374" t="s">
        <v>52</v>
      </c>
      <c r="C6" s="373">
        <f t="shared" si="1"/>
        <v>13796751</v>
      </c>
      <c r="D6" s="373" t="str">
        <f>+'10.ชื่อโคงการ ชื่อบัญฃี เลขที่'!C48</f>
        <v>020060063183</v>
      </c>
      <c r="E6" s="375" t="str">
        <f>+'9.รายชื่อแผนงาน โครงการ ฯ'!C7</f>
        <v>กองทุนหลักประกันสุขภาพตำบลโอโล  บ้านโนนดินจี่  หมู่ที่ 5 </v>
      </c>
      <c r="F6" s="376" t="str">
        <f>+'10.ชื่อโคงการ ชื่อบัญฃี เลขที่'!C42</f>
        <v>โครงการสุขภาพดีวิถีชุมชน  บ้านโนนดินจี่  หมู่ที่ 5 </v>
      </c>
      <c r="G6" s="377">
        <v>19000</v>
      </c>
      <c r="H6" s="375" t="s">
        <v>206</v>
      </c>
      <c r="I6" s="375" t="s">
        <v>207</v>
      </c>
      <c r="J6" s="375" t="s">
        <v>208</v>
      </c>
      <c r="K6" s="370"/>
      <c r="L6" s="370"/>
      <c r="R6" s="372">
        <f>SUM(R2:R5)</f>
        <v>251000</v>
      </c>
      <c r="V6" s="362">
        <v>5</v>
      </c>
    </row>
    <row r="7" spans="1:22" ht="14.25">
      <c r="A7" s="373">
        <f t="shared" si="0"/>
        <v>6</v>
      </c>
      <c r="B7" s="374" t="s">
        <v>52</v>
      </c>
      <c r="C7" s="373">
        <f t="shared" si="1"/>
        <v>13796752</v>
      </c>
      <c r="D7" s="373" t="str">
        <f>+'10.ชื่อโคงการ ชื่อบัญฃี เลขที่'!C56</f>
        <v>020058937575</v>
      </c>
      <c r="E7" s="375" t="str">
        <f>+'9.รายชื่อแผนงาน โครงการ ฯ'!C8</f>
        <v>กองทุนหลักประกันสุขภาพตำบลโอโล  บ้านหนองตาไก้  หมู่ที่ 6 </v>
      </c>
      <c r="F7" s="376" t="str">
        <f>+'10.ชื่อโคงการ ชื่อบัญฃี เลขที่'!C50</f>
        <v>โครงการ สุขภาพดีวิถีชุมชน  บ้านหนองตะไก้  หมู่ที่ 6</v>
      </c>
      <c r="G7" s="377">
        <v>18000</v>
      </c>
      <c r="H7" s="375" t="s">
        <v>209</v>
      </c>
      <c r="I7" s="375" t="s">
        <v>210</v>
      </c>
      <c r="J7" s="375" t="s">
        <v>211</v>
      </c>
      <c r="K7" s="370"/>
      <c r="L7" s="370"/>
      <c r="N7" s="362" t="s">
        <v>265</v>
      </c>
      <c r="P7" s="362" t="s">
        <v>269</v>
      </c>
      <c r="V7" s="362">
        <v>6</v>
      </c>
    </row>
    <row r="8" spans="1:22" ht="14.25">
      <c r="A8" s="373">
        <f t="shared" si="0"/>
        <v>7</v>
      </c>
      <c r="B8" s="374" t="s">
        <v>52</v>
      </c>
      <c r="C8" s="373">
        <f t="shared" si="1"/>
        <v>13796753</v>
      </c>
      <c r="D8" s="373" t="str">
        <f>+'10.ชื่อโคงการ ชื่อบัญฃี เลขที่'!C64</f>
        <v>020058546540</v>
      </c>
      <c r="E8" s="375" t="str">
        <f>+'9.รายชื่อแผนงาน โครงการ ฯ'!C9</f>
        <v>กองทุนหลักประกันสุขภาพตำบลโอโล  บ้านห้วยพลวง  หมู่ที่ 7 </v>
      </c>
      <c r="F8" s="376" t="str">
        <f>+'10.ชื่อโคงการ ชื่อบัญฃี เลขที่'!C58</f>
        <v>โครงการออกกำลังกายเพื่อสุขภาพ  บ้านห้วยพลวง หมู่ที่ 7</v>
      </c>
      <c r="G8" s="377">
        <v>19000</v>
      </c>
      <c r="H8" s="375" t="s">
        <v>212</v>
      </c>
      <c r="I8" s="375" t="s">
        <v>213</v>
      </c>
      <c r="J8" s="375" t="s">
        <v>214</v>
      </c>
      <c r="K8" s="370"/>
      <c r="L8" s="370"/>
      <c r="V8" s="362">
        <v>7</v>
      </c>
    </row>
    <row r="9" spans="1:22" ht="14.25">
      <c r="A9" s="373">
        <f t="shared" si="0"/>
        <v>8</v>
      </c>
      <c r="B9" s="374" t="s">
        <v>52</v>
      </c>
      <c r="C9" s="373">
        <f t="shared" si="1"/>
        <v>13796754</v>
      </c>
      <c r="D9" s="373" t="str">
        <f>+'10.ชื่อโคงการ ชื่อบัญฃี เลขที่'!C72</f>
        <v>020059011380</v>
      </c>
      <c r="E9" s="375" t="str">
        <f>+'9.รายชื่อแผนงาน โครงการ ฯ'!C10</f>
        <v>กองทุนหลักประกันสุขภาพตำบลโอโล  บ้านหนองแวง  หมู่ที่ 8 </v>
      </c>
      <c r="F9" s="376" t="str">
        <f>+'10.ชื่อโคงการ ชื่อบัญฃี เลขที่'!C66</f>
        <v>โครงการประชาชนปลอดภัยจากสารเคมี  บ้านหนองแวง  หมู่ที่ 8</v>
      </c>
      <c r="G9" s="377">
        <v>20000</v>
      </c>
      <c r="H9" s="375" t="s">
        <v>215</v>
      </c>
      <c r="I9" s="375" t="s">
        <v>216</v>
      </c>
      <c r="J9" s="375" t="s">
        <v>336</v>
      </c>
      <c r="K9" s="370"/>
      <c r="L9" s="370" t="str">
        <f>+P9</f>
        <v>นายเคลื่อน  แสนนาม</v>
      </c>
      <c r="N9" s="362" t="s">
        <v>275</v>
      </c>
      <c r="P9" s="362" t="s">
        <v>274</v>
      </c>
      <c r="V9" s="362">
        <v>8</v>
      </c>
    </row>
    <row r="10" spans="1:22" ht="14.25">
      <c r="A10" s="373">
        <f t="shared" si="0"/>
        <v>9</v>
      </c>
      <c r="B10" s="374" t="s">
        <v>52</v>
      </c>
      <c r="C10" s="373">
        <f t="shared" si="1"/>
        <v>13796755</v>
      </c>
      <c r="D10" s="373" t="str">
        <f>+'10.ชื่อโคงการ ชื่อบัญฃี เลขที่'!C80</f>
        <v>020059080830</v>
      </c>
      <c r="E10" s="375" t="str">
        <f>+'9.รายชื่อแผนงาน โครงการ ฯ'!C11</f>
        <v>กองทุนหลักประกันสุขภาพตำบลโอโล  บ้านหนองแวง  หมู่ที่ 9 </v>
      </c>
      <c r="F10" s="376" t="str">
        <f>+'10.ชื่อโคงการ ชื่อบัญฃี เลขที่'!C74</f>
        <v> โครงการ คัดกรองและค้นหาภาวะเสี่ยงโรคเรื้อรัง บ้านหนองแวง บ้านหนองแวง </v>
      </c>
      <c r="G10" s="377">
        <v>20000</v>
      </c>
      <c r="H10" s="375" t="s">
        <v>339</v>
      </c>
      <c r="I10" s="375" t="s">
        <v>219</v>
      </c>
      <c r="J10" s="375" t="s">
        <v>220</v>
      </c>
      <c r="K10" s="370"/>
      <c r="L10" s="370"/>
      <c r="N10" s="362" t="s">
        <v>299</v>
      </c>
      <c r="V10" s="362">
        <v>9</v>
      </c>
    </row>
    <row r="11" spans="1:22" ht="14.25">
      <c r="A11" s="373">
        <f t="shared" si="0"/>
        <v>10</v>
      </c>
      <c r="B11" s="374" t="s">
        <v>52</v>
      </c>
      <c r="C11" s="373">
        <f t="shared" si="1"/>
        <v>13796756</v>
      </c>
      <c r="D11" s="373" t="str">
        <f>+'10.ชื่อโคงการ ชื่อบัญฃี เลขที่'!C88</f>
        <v>020058539090</v>
      </c>
      <c r="E11" s="375" t="str">
        <f>+'9.รายชื่อแผนงาน โครงการ ฯ'!C12</f>
        <v>กองทุนหลักประกันสุขภาพตำบลโอโล  บ้านโอโล  หมู่ที่ 10</v>
      </c>
      <c r="F11" s="376" t="str">
        <f>+'10.ชื่อโคงการ ชื่อบัญฃี เลขที่'!C82</f>
        <v>โครงการ คัดกรองและค้นหาภาวะเสี่ยงโรคเรื้อรัง   บ้านโอโล หมู่ที่ 10</v>
      </c>
      <c r="G11" s="377">
        <v>20000</v>
      </c>
      <c r="H11" s="375" t="s">
        <v>221</v>
      </c>
      <c r="I11" s="375" t="s">
        <v>222</v>
      </c>
      <c r="J11" s="375" t="s">
        <v>223</v>
      </c>
      <c r="K11" s="370"/>
      <c r="L11" s="370" t="s">
        <v>655</v>
      </c>
      <c r="N11" s="362" t="s">
        <v>300</v>
      </c>
      <c r="P11" s="362" t="s">
        <v>301</v>
      </c>
      <c r="V11" s="362">
        <v>10</v>
      </c>
    </row>
    <row r="12" spans="1:22" ht="14.25">
      <c r="A12" s="373">
        <f t="shared" si="0"/>
        <v>11</v>
      </c>
      <c r="B12" s="374" t="s">
        <v>52</v>
      </c>
      <c r="C12" s="373">
        <f t="shared" si="1"/>
        <v>13796757</v>
      </c>
      <c r="D12" s="373" t="str">
        <f>+'10.ชื่อโคงการ ชื่อบัญฃี เลขที่'!C96</f>
        <v>020058581592</v>
      </c>
      <c r="E12" s="375" t="str">
        <f>+'9.รายชื่อแผนงาน โครงการ ฯ'!C13</f>
        <v>กองทุนหลักประกันสุขภาพตำบลโอโล  บ้านโอโล  หมู่ที่ 11</v>
      </c>
      <c r="F12" s="376" t="str">
        <f>+'10.ชื่อโคงการ ชื่อบัญฃี เลขที่'!C90</f>
        <v>โครงการหมู่บ้านน่ามองปลอดลูกน้ำยุงลาย   บ้านโอโล หมู่ที่ 11   .</v>
      </c>
      <c r="G12" s="377">
        <v>19000</v>
      </c>
      <c r="H12" s="375" t="s">
        <v>224</v>
      </c>
      <c r="I12" s="375" t="s">
        <v>225</v>
      </c>
      <c r="J12" s="375" t="s">
        <v>226</v>
      </c>
      <c r="K12" s="370"/>
      <c r="L12" s="370"/>
      <c r="N12" s="362" t="s">
        <v>302</v>
      </c>
      <c r="V12" s="362">
        <v>11</v>
      </c>
    </row>
    <row r="13" spans="1:22" ht="14.25">
      <c r="A13" s="373">
        <f t="shared" si="0"/>
        <v>12</v>
      </c>
      <c r="B13" s="374" t="s">
        <v>52</v>
      </c>
      <c r="C13" s="373">
        <f t="shared" si="1"/>
        <v>13796758</v>
      </c>
      <c r="D13" s="378" t="str">
        <f>+'10.ชื่อโคงการ ชื่อบัญฃี เลขที่'!C104</f>
        <v>020060078429</v>
      </c>
      <c r="E13" s="375" t="str">
        <f>+'9.รายชื่อแผนงาน โครงการ ฯ'!C14</f>
        <v>กองทุนหลักประกันสุขภาพตำบลโอโล  บ้านโนนดินจี่  หมู่ที่ 12 </v>
      </c>
      <c r="F13" s="376" t="str">
        <f>+'10.ชื่อโคงการ ชื่อบัญฃี เลขที่'!C98</f>
        <v>โครงการส่งเสริมสุขภาพผู้สูงวัย  บ้านโนนดินจี่ หมู่ที่ 12</v>
      </c>
      <c r="G13" s="377">
        <v>19000</v>
      </c>
      <c r="H13" s="375" t="s">
        <v>227</v>
      </c>
      <c r="I13" s="375" t="s">
        <v>228</v>
      </c>
      <c r="J13" s="375" t="s">
        <v>229</v>
      </c>
      <c r="K13" s="370"/>
      <c r="L13" s="370"/>
      <c r="M13" s="371">
        <f>SUM(G2:G13)</f>
        <v>251000</v>
      </c>
      <c r="V13" s="362">
        <v>12</v>
      </c>
    </row>
    <row r="14" spans="1:21" ht="14.25">
      <c r="A14" s="373">
        <f>+A13+1</f>
        <v>13</v>
      </c>
      <c r="B14" s="374" t="s">
        <v>52</v>
      </c>
      <c r="C14" s="373">
        <f>+C13+1</f>
        <v>13796759</v>
      </c>
      <c r="D14" s="373" t="s">
        <v>329</v>
      </c>
      <c r="E14" s="375" t="s">
        <v>313</v>
      </c>
      <c r="F14" s="376" t="s">
        <v>108</v>
      </c>
      <c r="G14" s="377">
        <f>+'7.ใบสำคัญรับเงินกก.'!O42</f>
        <v>30800</v>
      </c>
      <c r="H14" s="376" t="str">
        <f>+'5.รายงานการจัดท้เช็ค'!I54</f>
        <v>นายวีรพล ภิญโญยาง</v>
      </c>
      <c r="I14" s="376" t="str">
        <f>+'5.รายงานการจัดท้เช็ค'!I55</f>
        <v>นายจิรยุทธ์  เที่ยงสันเทียะ</v>
      </c>
      <c r="J14" s="376" t="str">
        <f>+'5.รายงานการจัดท้เช็ค'!I56</f>
        <v>นายรวิโรจน์  หมู่ไพบุลย์</v>
      </c>
      <c r="K14" s="379"/>
      <c r="L14" s="379"/>
      <c r="M14" s="371">
        <f>+G14</f>
        <v>30800</v>
      </c>
      <c r="Q14" s="372">
        <f>+S14*T14*U14</f>
        <v>22400</v>
      </c>
      <c r="S14" s="362">
        <v>400</v>
      </c>
      <c r="T14" s="362">
        <v>14</v>
      </c>
      <c r="U14" s="362">
        <v>4</v>
      </c>
    </row>
    <row r="15" spans="1:22" ht="14.25">
      <c r="A15" s="373">
        <f>+A14+1</f>
        <v>14</v>
      </c>
      <c r="B15" s="374" t="s">
        <v>52</v>
      </c>
      <c r="C15" s="373">
        <f>+C14+1</f>
        <v>13796760</v>
      </c>
      <c r="D15" s="373" t="str">
        <f>+'10.ชื่อโคงการ ชื่อบัญฃี เลขที่'!C124</f>
        <v>020-0-4358350-8</v>
      </c>
      <c r="E15" s="375" t="str">
        <f>+'10.ชื่อโคงการ ชื่อบัญฃี เลขที่'!C123</f>
        <v>กองทุนตำบล รพสต.โอโล  </v>
      </c>
      <c r="F15" s="376" t="str">
        <f>+'10.ชื่อโคงการ ชื่อบัญฃี เลขที่'!C108</f>
        <v>โครงการพัฒนาเครือข่ายสุขภาพจิต </v>
      </c>
      <c r="G15" s="377">
        <f>+'10.ชื่อโคงการ ชื่อบัญฃี เลขที่'!J108</f>
        <v>10000</v>
      </c>
      <c r="H15" s="376" t="str">
        <f>+'5.รายงานการจัดท้เช็ค'!I60</f>
        <v>นายณรงค์  กุลแก้ว</v>
      </c>
      <c r="I15" s="376" t="str">
        <f>+'5.รายงานการจัดท้เช็ค'!I64</f>
        <v>นางสาวสุจิตตรา กอบการดี</v>
      </c>
      <c r="J15" s="376" t="str">
        <f>+'5.รายงานการจัดท้เช็ค'!I68</f>
        <v>น.ส.หทัยชนก ปกคุ้ม</v>
      </c>
      <c r="K15" s="379"/>
      <c r="L15" s="379"/>
      <c r="Q15" s="372">
        <f>+S15*T15*U15</f>
        <v>400</v>
      </c>
      <c r="S15" s="362">
        <v>200</v>
      </c>
      <c r="T15" s="362">
        <v>2</v>
      </c>
      <c r="U15" s="362">
        <v>1</v>
      </c>
      <c r="V15" s="362">
        <v>13</v>
      </c>
    </row>
    <row r="16" spans="1:22" ht="14.25">
      <c r="A16" s="373">
        <f t="shared" si="0"/>
        <v>15</v>
      </c>
      <c r="B16" s="374" t="s">
        <v>52</v>
      </c>
      <c r="C16" s="373">
        <f t="shared" si="1"/>
        <v>13796761</v>
      </c>
      <c r="D16" s="373" t="str">
        <f aca="true" t="shared" si="2" ref="D16:E21">+D15</f>
        <v>020-0-4358350-8</v>
      </c>
      <c r="E16" s="375" t="str">
        <f t="shared" si="2"/>
        <v>กองทุนตำบล รพสต.โอโล  </v>
      </c>
      <c r="F16" s="376" t="str">
        <f>+'10.ชื่อโคงการ ชื่อบัญฃี เลขที่'!C109</f>
        <v>โครงการเฝ้าระวังภาวะทันตสุขภาพในศูนย์เด็กเล็ก </v>
      </c>
      <c r="G16" s="377">
        <f>+'10.ชื่อโคงการ ชื่อบัญฃี เลขที่'!J109</f>
        <v>5000</v>
      </c>
      <c r="H16" s="376" t="str">
        <f aca="true" t="shared" si="3" ref="H16:J22">+H15</f>
        <v>นายณรงค์  กุลแก้ว</v>
      </c>
      <c r="I16" s="376" t="str">
        <f t="shared" si="3"/>
        <v>นางสาวสุจิตตรา กอบการดี</v>
      </c>
      <c r="J16" s="376" t="str">
        <f t="shared" si="3"/>
        <v>น.ส.หทัยชนก ปกคุ้ม</v>
      </c>
      <c r="K16" s="379"/>
      <c r="L16" s="379"/>
      <c r="Q16" s="372">
        <f>SUM(Q14:Q15)</f>
        <v>22800</v>
      </c>
      <c r="R16" s="372">
        <f>SUM(R14:R15)</f>
        <v>0</v>
      </c>
      <c r="V16" s="362">
        <v>14</v>
      </c>
    </row>
    <row r="17" spans="1:22" ht="14.25">
      <c r="A17" s="373">
        <f t="shared" si="0"/>
        <v>16</v>
      </c>
      <c r="B17" s="374" t="s">
        <v>52</v>
      </c>
      <c r="C17" s="373">
        <f t="shared" si="1"/>
        <v>13796762</v>
      </c>
      <c r="D17" s="373" t="str">
        <f t="shared" si="2"/>
        <v>020-0-4358350-8</v>
      </c>
      <c r="E17" s="375" t="str">
        <f t="shared" si="2"/>
        <v>กองทุนตำบล รพสต.โอโล  </v>
      </c>
      <c r="F17" s="376" t="str">
        <f>+'10.ชื่อโคงการ ชื่อบัญฃี เลขที่'!C110</f>
        <v>โครงการพัฒนาเครือข่ายป้องกันโรคติดต่อและโรคอุบัติใหม่ </v>
      </c>
      <c r="G17" s="377">
        <f>+'10.ชื่อโคงการ ชื่อบัญฃี เลขที่'!J110</f>
        <v>15000</v>
      </c>
      <c r="H17" s="376" t="str">
        <f t="shared" si="3"/>
        <v>นายณรงค์  กุลแก้ว</v>
      </c>
      <c r="I17" s="376" t="str">
        <f t="shared" si="3"/>
        <v>นางสาวสุจิตตรา กอบการดี</v>
      </c>
      <c r="J17" s="376" t="str">
        <f t="shared" si="3"/>
        <v>น.ส.หทัยชนก ปกคุ้ม</v>
      </c>
      <c r="K17" s="379"/>
      <c r="L17" s="379"/>
      <c r="V17" s="362">
        <v>15</v>
      </c>
    </row>
    <row r="18" spans="1:22" ht="14.25">
      <c r="A18" s="373">
        <f t="shared" si="0"/>
        <v>17</v>
      </c>
      <c r="B18" s="374" t="s">
        <v>52</v>
      </c>
      <c r="C18" s="373">
        <f t="shared" si="1"/>
        <v>13796763</v>
      </c>
      <c r="D18" s="373" t="str">
        <f t="shared" si="2"/>
        <v>020-0-4358350-8</v>
      </c>
      <c r="E18" s="375" t="str">
        <f t="shared" si="2"/>
        <v>กองทุนตำบล รพสต.โอโล  </v>
      </c>
      <c r="F18" s="376" t="str">
        <f>+'10.ชื่อโคงการ ชื่อบัญฃี เลขที่'!C111</f>
        <v>โครงการเยาวชนรุ่นใหม่ห่างไกลเอดส์และยาเสพติด </v>
      </c>
      <c r="G18" s="377">
        <f>+'10.ชื่อโคงการ ชื่อบัญฃี เลขที่'!J111</f>
        <v>10000</v>
      </c>
      <c r="H18" s="376" t="str">
        <f t="shared" si="3"/>
        <v>นายณรงค์  กุลแก้ว</v>
      </c>
      <c r="I18" s="376" t="str">
        <f t="shared" si="3"/>
        <v>นางสาวสุจิตตรา กอบการดี</v>
      </c>
      <c r="J18" s="376" t="str">
        <f t="shared" si="3"/>
        <v>น.ส.หทัยชนก ปกคุ้ม</v>
      </c>
      <c r="K18" s="379"/>
      <c r="L18" s="379"/>
      <c r="V18" s="362">
        <v>16</v>
      </c>
    </row>
    <row r="19" spans="1:22" ht="14.25">
      <c r="A19" s="373">
        <f t="shared" si="0"/>
        <v>18</v>
      </c>
      <c r="B19" s="374" t="s">
        <v>52</v>
      </c>
      <c r="C19" s="373">
        <f t="shared" si="1"/>
        <v>13796764</v>
      </c>
      <c r="D19" s="373" t="str">
        <f t="shared" si="2"/>
        <v>020-0-4358350-8</v>
      </c>
      <c r="E19" s="375" t="str">
        <f t="shared" si="2"/>
        <v>กองทุนตำบล รพสต.โอโล  </v>
      </c>
      <c r="F19" s="376" t="str">
        <f>+'10.ชื่อโคงการ ชื่อบัญฃี เลขที่'!C112</f>
        <v>โครงการตรวจคัดกรองโรคมะเร็งปากมดลูก </v>
      </c>
      <c r="G19" s="377">
        <f>+'10.ชื่อโคงการ ชื่อบัญฃี เลขที่'!J112</f>
        <v>5000</v>
      </c>
      <c r="H19" s="376" t="str">
        <f t="shared" si="3"/>
        <v>นายณรงค์  กุลแก้ว</v>
      </c>
      <c r="I19" s="376" t="str">
        <f t="shared" si="3"/>
        <v>นางสาวสุจิตตรา กอบการดี</v>
      </c>
      <c r="J19" s="376" t="str">
        <f t="shared" si="3"/>
        <v>น.ส.หทัยชนก ปกคุ้ม</v>
      </c>
      <c r="K19" s="379"/>
      <c r="L19" s="379"/>
      <c r="V19" s="362">
        <v>17</v>
      </c>
    </row>
    <row r="20" spans="1:22" ht="14.25">
      <c r="A20" s="373">
        <f t="shared" si="0"/>
        <v>19</v>
      </c>
      <c r="B20" s="374" t="s">
        <v>52</v>
      </c>
      <c r="C20" s="373">
        <f t="shared" si="1"/>
        <v>13796765</v>
      </c>
      <c r="D20" s="373" t="str">
        <f t="shared" si="2"/>
        <v>020-0-4358350-8</v>
      </c>
      <c r="E20" s="375" t="str">
        <f t="shared" si="2"/>
        <v>กองทุนตำบล รพสต.โอโล  </v>
      </c>
      <c r="F20" s="376" t="str">
        <f>+'10.ชื่อโคงการ ชื่อบัญฃี เลขที่'!C113</f>
        <v>โครงการคัดกรองและปรับเปลี่ยนพฤติกรรมเบาหวานและความดันโลหิตสูง </v>
      </c>
      <c r="G20" s="377">
        <f>+'10.ชื่อโคงการ ชื่อบัญฃี เลขที่'!J113</f>
        <v>30000</v>
      </c>
      <c r="H20" s="376" t="str">
        <f t="shared" si="3"/>
        <v>นายณรงค์  กุลแก้ว</v>
      </c>
      <c r="I20" s="376" t="str">
        <f t="shared" si="3"/>
        <v>นางสาวสุจิตตรา กอบการดี</v>
      </c>
      <c r="J20" s="376" t="str">
        <f t="shared" si="3"/>
        <v>น.ส.หทัยชนก ปกคุ้ม</v>
      </c>
      <c r="K20" s="379"/>
      <c r="L20" s="379"/>
      <c r="V20" s="362">
        <v>18</v>
      </c>
    </row>
    <row r="21" spans="1:22" ht="14.25">
      <c r="A21" s="373">
        <f t="shared" si="0"/>
        <v>20</v>
      </c>
      <c r="B21" s="374" t="s">
        <v>52</v>
      </c>
      <c r="C21" s="373">
        <f t="shared" si="1"/>
        <v>13796766</v>
      </c>
      <c r="D21" s="373" t="str">
        <f t="shared" si="2"/>
        <v>020-0-4358350-8</v>
      </c>
      <c r="E21" s="375" t="str">
        <f t="shared" si="2"/>
        <v>กองทุนตำบล รพสต.โอโล  </v>
      </c>
      <c r="F21" s="376" t="str">
        <f>+'10.ชื่อโคงการ ชื่อบัญฃี เลขที่'!C114</f>
        <v>โครงการตรวจสารเคมีตกค้างในเกษตรกร</v>
      </c>
      <c r="G21" s="377">
        <f>+'10.ชื่อโคงการ ชื่อบัญฃี เลขที่'!J114</f>
        <v>5000</v>
      </c>
      <c r="H21" s="376" t="str">
        <f t="shared" si="3"/>
        <v>นายณรงค์  กุลแก้ว</v>
      </c>
      <c r="I21" s="376" t="str">
        <f t="shared" si="3"/>
        <v>นางสาวสุจิตตรา กอบการดี</v>
      </c>
      <c r="J21" s="376" t="str">
        <f t="shared" si="3"/>
        <v>น.ส.หทัยชนก ปกคุ้ม</v>
      </c>
      <c r="K21" s="379"/>
      <c r="L21" s="379"/>
      <c r="V21" s="362">
        <v>19</v>
      </c>
    </row>
    <row r="22" spans="1:22" ht="14.25">
      <c r="A22" s="373">
        <f t="shared" si="0"/>
        <v>21</v>
      </c>
      <c r="B22" s="374" t="s">
        <v>52</v>
      </c>
      <c r="C22" s="373">
        <f t="shared" si="1"/>
        <v>13796767</v>
      </c>
      <c r="D22" s="373" t="str">
        <f>+D21</f>
        <v>020-0-4358350-8</v>
      </c>
      <c r="E22" s="375" t="str">
        <f>+E21:E21</f>
        <v>กองทุนตำบล รพสต.โอโล  </v>
      </c>
      <c r="F22" s="376" t="str">
        <f>+'10.ชื่อโคงการ ชื่อบัญฃี เลขที่'!C115</f>
        <v>โครงการผู้ก่อการดี (Metrit Maker) ป้องกันเด็กจมน้ำและการป้องกันการบาดเจ็บทางถนน</v>
      </c>
      <c r="G22" s="377">
        <f>+'10.ชื่อโคงการ ชื่อบัญฃี เลขที่'!J115</f>
        <v>20000</v>
      </c>
      <c r="H22" s="380" t="str">
        <f t="shared" si="3"/>
        <v>นายณรงค์  กุลแก้ว</v>
      </c>
      <c r="I22" s="376" t="str">
        <f t="shared" si="3"/>
        <v>นางสาวสุจิตตรา กอบการดี</v>
      </c>
      <c r="J22" s="376" t="str">
        <f t="shared" si="3"/>
        <v>น.ส.หทัยชนก ปกคุ้ม</v>
      </c>
      <c r="K22" s="379"/>
      <c r="L22" s="379"/>
      <c r="M22" s="371">
        <f>SUM(G15:G22)</f>
        <v>100000</v>
      </c>
      <c r="V22" s="362">
        <v>20</v>
      </c>
    </row>
    <row r="23" spans="1:12" ht="14.25">
      <c r="A23" s="373">
        <f t="shared" si="0"/>
        <v>22</v>
      </c>
      <c r="B23" s="374" t="s">
        <v>52</v>
      </c>
      <c r="C23" s="373">
        <f t="shared" si="1"/>
        <v>13796768</v>
      </c>
      <c r="D23" s="373" t="s">
        <v>715</v>
      </c>
      <c r="E23" s="375" t="s">
        <v>705</v>
      </c>
      <c r="F23" s="376" t="s">
        <v>809</v>
      </c>
      <c r="G23" s="377">
        <v>10000</v>
      </c>
      <c r="H23" s="380" t="s">
        <v>604</v>
      </c>
      <c r="I23" s="376" t="s">
        <v>691</v>
      </c>
      <c r="J23" s="376" t="str">
        <f>+I68</f>
        <v>นางกรคณา สวัสดิ์ชาติ</v>
      </c>
      <c r="K23" s="379"/>
      <c r="L23" s="379" t="s">
        <v>764</v>
      </c>
    </row>
    <row r="24" spans="1:12" ht="14.25">
      <c r="A24" s="373">
        <f t="shared" si="0"/>
        <v>23</v>
      </c>
      <c r="B24" s="374" t="s">
        <v>52</v>
      </c>
      <c r="C24" s="373">
        <f t="shared" si="1"/>
        <v>13796769</v>
      </c>
      <c r="D24" s="373" t="s">
        <v>713</v>
      </c>
      <c r="E24" s="375" t="s">
        <v>706</v>
      </c>
      <c r="F24" s="376" t="s">
        <v>810</v>
      </c>
      <c r="G24" s="377">
        <f>+G23</f>
        <v>10000</v>
      </c>
      <c r="H24" s="380" t="s">
        <v>604</v>
      </c>
      <c r="I24" s="376" t="s">
        <v>692</v>
      </c>
      <c r="J24" s="376"/>
      <c r="K24" s="379"/>
      <c r="L24" s="379" t="s">
        <v>765</v>
      </c>
    </row>
    <row r="25" spans="1:12" ht="14.25">
      <c r="A25" s="373">
        <f>+A24+1</f>
        <v>24</v>
      </c>
      <c r="B25" s="364" t="s">
        <v>52</v>
      </c>
      <c r="C25" s="363">
        <f>+C24+1</f>
        <v>13796770</v>
      </c>
      <c r="D25" s="373" t="s">
        <v>711</v>
      </c>
      <c r="E25" s="369" t="s">
        <v>707</v>
      </c>
      <c r="F25" s="367" t="s">
        <v>811</v>
      </c>
      <c r="G25" s="368">
        <f>+G24</f>
        <v>10000</v>
      </c>
      <c r="H25" s="380" t="s">
        <v>604</v>
      </c>
      <c r="I25" s="367" t="s">
        <v>693</v>
      </c>
      <c r="J25" s="376" t="str">
        <f>+H70</f>
        <v>นางจุฑารัตน์  หนุนวงศ์</v>
      </c>
      <c r="K25" s="379"/>
      <c r="L25" s="379" t="s">
        <v>766</v>
      </c>
    </row>
    <row r="26" spans="1:12" ht="14.25">
      <c r="A26" s="373">
        <f t="shared" si="0"/>
        <v>25</v>
      </c>
      <c r="B26" s="374" t="s">
        <v>52</v>
      </c>
      <c r="C26" s="373">
        <f t="shared" si="1"/>
        <v>13796771</v>
      </c>
      <c r="D26" s="373" t="s">
        <v>717</v>
      </c>
      <c r="E26" s="375" t="s">
        <v>704</v>
      </c>
      <c r="F26" s="376" t="s">
        <v>689</v>
      </c>
      <c r="G26" s="377">
        <f>+G25</f>
        <v>10000</v>
      </c>
      <c r="H26" s="380" t="s">
        <v>604</v>
      </c>
      <c r="I26" s="376" t="s">
        <v>694</v>
      </c>
      <c r="J26" s="376" t="str">
        <f>+H72</f>
        <v>นางปัทมา  รุ่งฤดีชัยมงคล</v>
      </c>
      <c r="K26" s="379"/>
      <c r="L26" s="379" t="s">
        <v>769</v>
      </c>
    </row>
    <row r="27" spans="1:12" ht="14.25">
      <c r="A27" s="373">
        <f t="shared" si="0"/>
        <v>26</v>
      </c>
      <c r="B27" s="374" t="s">
        <v>52</v>
      </c>
      <c r="C27" s="373">
        <f t="shared" si="1"/>
        <v>13796772</v>
      </c>
      <c r="D27" s="373" t="s">
        <v>719</v>
      </c>
      <c r="E27" s="375" t="s">
        <v>708</v>
      </c>
      <c r="F27" s="376" t="s">
        <v>690</v>
      </c>
      <c r="G27" s="377">
        <f>+G26</f>
        <v>10000</v>
      </c>
      <c r="H27" s="380" t="s">
        <v>604</v>
      </c>
      <c r="I27" s="376" t="s">
        <v>695</v>
      </c>
      <c r="J27" s="376" t="str">
        <f>+H74</f>
        <v>นางสาวศิริญา  นิลภูผา</v>
      </c>
      <c r="K27" s="379"/>
      <c r="L27" s="379" t="s">
        <v>770</v>
      </c>
    </row>
    <row r="28" spans="1:12" ht="14.25">
      <c r="A28" s="373">
        <f t="shared" si="0"/>
        <v>27</v>
      </c>
      <c r="B28" s="374" t="s">
        <v>52</v>
      </c>
      <c r="C28" s="373">
        <f t="shared" si="1"/>
        <v>13796773</v>
      </c>
      <c r="D28" s="395" t="s">
        <v>844</v>
      </c>
      <c r="E28" s="375" t="str">
        <f>+Sheet2!D10</f>
        <v>เงินอุดหนุนอื่นร.ร.บ้านหนองแวง</v>
      </c>
      <c r="F28" s="376" t="str">
        <f>+Sheet2!B10</f>
        <v>ส่งเสริมการออกกำลังกายและเล่นกีฬาในโรงเรียน                       </v>
      </c>
      <c r="G28" s="377">
        <v>10000</v>
      </c>
      <c r="H28" s="380" t="str">
        <f>+Sheet2!F10</f>
        <v>นายบรรพจน์  กาญจนสีมา</v>
      </c>
      <c r="I28" s="376" t="str">
        <f>+Sheet2!G10</f>
        <v>นางสมหมาย  ลาภทวี</v>
      </c>
      <c r="J28" s="376" t="str">
        <f>+Sheet2!H10</f>
        <v>นางพนิดา  เครือผักปัง  </v>
      </c>
      <c r="K28" s="379"/>
      <c r="L28" s="379" t="s">
        <v>764</v>
      </c>
    </row>
    <row r="29" spans="1:12" ht="14.25">
      <c r="A29" s="373">
        <f t="shared" si="0"/>
        <v>28</v>
      </c>
      <c r="B29" s="374" t="s">
        <v>52</v>
      </c>
      <c r="C29" s="373">
        <f t="shared" si="1"/>
        <v>13796774</v>
      </c>
      <c r="D29" s="395" t="s">
        <v>842</v>
      </c>
      <c r="E29" s="375" t="s">
        <v>878</v>
      </c>
      <c r="F29" s="376" t="s">
        <v>771</v>
      </c>
      <c r="G29" s="377">
        <f>+G28</f>
        <v>10000</v>
      </c>
      <c r="H29" s="376" t="s">
        <v>763</v>
      </c>
      <c r="I29" s="376" t="s">
        <v>762</v>
      </c>
      <c r="J29" s="376" t="s">
        <v>761</v>
      </c>
      <c r="K29" s="379"/>
      <c r="L29" s="379" t="s">
        <v>765</v>
      </c>
    </row>
    <row r="30" spans="1:12" ht="14.25">
      <c r="A30" s="373">
        <f t="shared" si="0"/>
        <v>29</v>
      </c>
      <c r="B30" s="374" t="s">
        <v>52</v>
      </c>
      <c r="C30" s="373">
        <f t="shared" si="1"/>
        <v>13796775</v>
      </c>
      <c r="D30" s="395" t="s">
        <v>841</v>
      </c>
      <c r="E30" s="397" t="s">
        <v>840</v>
      </c>
      <c r="F30" s="376" t="s">
        <v>833</v>
      </c>
      <c r="G30" s="377">
        <f>+G29</f>
        <v>10000</v>
      </c>
      <c r="H30" s="380" t="s">
        <v>834</v>
      </c>
      <c r="I30" s="376" t="s">
        <v>835</v>
      </c>
      <c r="J30" s="376" t="s">
        <v>836</v>
      </c>
      <c r="K30" s="379"/>
      <c r="L30" s="379" t="s">
        <v>766</v>
      </c>
    </row>
    <row r="31" spans="1:12" ht="14.25">
      <c r="A31" s="373">
        <f t="shared" si="0"/>
        <v>30</v>
      </c>
      <c r="B31" s="374" t="s">
        <v>52</v>
      </c>
      <c r="C31" s="373">
        <f t="shared" si="1"/>
        <v>13796776</v>
      </c>
      <c r="D31" s="395" t="s">
        <v>843</v>
      </c>
      <c r="E31" s="375" t="s">
        <v>879</v>
      </c>
      <c r="F31" s="376" t="str">
        <f>+Sheet2!B13</f>
        <v> หลักการปฐมพยาบาลเบื้องต้นในโรงเรียน                       </v>
      </c>
      <c r="G31" s="377">
        <f>+G30</f>
        <v>10000</v>
      </c>
      <c r="H31" s="380" t="str">
        <f>+Sheet2!F13</f>
        <v>นายสิทธิศักดิ์  ไววิชา  </v>
      </c>
      <c r="I31" s="376" t="str">
        <f>+Sheet2!G13</f>
        <v>นางปาริสา  ผ่องพันธุ์งาม</v>
      </c>
      <c r="J31" s="376" t="str">
        <f>+Sheet2!H13</f>
        <v>นายเด่นชวาล  บุญเกื้อ</v>
      </c>
      <c r="K31" s="379"/>
      <c r="L31" s="379" t="s">
        <v>767</v>
      </c>
    </row>
    <row r="32" spans="1:11" ht="14.25">
      <c r="A32" s="373">
        <f t="shared" si="0"/>
        <v>31</v>
      </c>
      <c r="B32" s="374" t="s">
        <v>52</v>
      </c>
      <c r="C32" s="373">
        <f t="shared" si="1"/>
        <v>13796777</v>
      </c>
      <c r="D32" s="373" t="s">
        <v>329</v>
      </c>
      <c r="E32" s="380" t="str">
        <f>+E34</f>
        <v>นายจิรายุทธ์  เที่ยงสันเทียะ</v>
      </c>
      <c r="F32" s="376" t="str">
        <f>+F14</f>
        <v>ค่าตอบแทนในการประชุมสำหรับกก./คณะทำงาน</v>
      </c>
      <c r="G32" s="377">
        <v>7000</v>
      </c>
      <c r="H32" s="380" t="str">
        <f>+I14</f>
        <v>นายจิรยุทธ์  เที่ยงสันเทียะ</v>
      </c>
      <c r="I32" s="376"/>
      <c r="J32" s="376"/>
      <c r="K32" s="379"/>
    </row>
    <row r="33" spans="1:12" ht="14.25">
      <c r="A33" s="381">
        <v>32</v>
      </c>
      <c r="B33" s="398" t="s">
        <v>52</v>
      </c>
      <c r="C33" s="381">
        <f>+C32+1</f>
        <v>13796778</v>
      </c>
      <c r="D33" s="381"/>
      <c r="E33" s="389" t="s">
        <v>839</v>
      </c>
      <c r="F33" s="393" t="s">
        <v>880</v>
      </c>
      <c r="G33" s="391">
        <v>94000</v>
      </c>
      <c r="H33" s="393" t="str">
        <f>+H5</f>
        <v>นายบูรณ์โชค  บำรุงกิจ</v>
      </c>
      <c r="I33" s="393" t="str">
        <f>+H7</f>
        <v>นางสมควร  ท้าวน้อย</v>
      </c>
      <c r="J33" s="393" t="str">
        <f>+H11</f>
        <v>นายบรรทม  เหมือนพันธุ์</v>
      </c>
      <c r="K33" s="379" t="str">
        <f>+K4</f>
        <v>นายไพโรจน์  มาลากอง</v>
      </c>
      <c r="L33" s="379" t="s">
        <v>768</v>
      </c>
    </row>
    <row r="34" spans="1:13" s="379" customFormat="1" ht="14.25">
      <c r="A34" s="457">
        <v>33</v>
      </c>
      <c r="B34" s="398" t="s">
        <v>52</v>
      </c>
      <c r="C34" s="457">
        <f>+C33+1</f>
        <v>13796779</v>
      </c>
      <c r="D34" s="373" t="s">
        <v>329</v>
      </c>
      <c r="E34" s="462" t="str">
        <f>+E36</f>
        <v>นายจิรายุทธ์  เที่ยงสันเทียะ</v>
      </c>
      <c r="F34" s="460" t="s">
        <v>897</v>
      </c>
      <c r="G34" s="461">
        <v>7400</v>
      </c>
      <c r="H34" s="463" t="str">
        <f>+H35</f>
        <v>นายจิรายุทธ์  เที่ยงสันเทียะ</v>
      </c>
      <c r="I34" s="460"/>
      <c r="J34" s="460"/>
      <c r="M34" s="383"/>
    </row>
    <row r="35" spans="1:13" s="379" customFormat="1" ht="14.25">
      <c r="A35" s="457">
        <v>34</v>
      </c>
      <c r="B35" s="398" t="s">
        <v>52</v>
      </c>
      <c r="C35" s="457">
        <f>+C34+1</f>
        <v>13796780</v>
      </c>
      <c r="D35" s="457"/>
      <c r="E35" s="462" t="str">
        <f>+E33</f>
        <v>กองทุนหลักประกันสุขภาพตำบลโอโล ชมรมกำนันผู้ใหญ่บ้าน</v>
      </c>
      <c r="F35" s="460" t="s">
        <v>897</v>
      </c>
      <c r="G35" s="461">
        <v>6100</v>
      </c>
      <c r="H35" s="463" t="str">
        <f>+E37</f>
        <v>นายจิรายุทธ์  เที่ยงสันเทียะ</v>
      </c>
      <c r="I35" s="460"/>
      <c r="J35" s="460"/>
      <c r="M35" s="383"/>
    </row>
    <row r="36" spans="1:13" s="379" customFormat="1" ht="14.25">
      <c r="A36" s="457">
        <v>35</v>
      </c>
      <c r="B36" s="398" t="s">
        <v>52</v>
      </c>
      <c r="C36" s="502">
        <f>+C35+1</f>
        <v>13796781</v>
      </c>
      <c r="D36" s="457"/>
      <c r="E36" s="462" t="s">
        <v>914</v>
      </c>
      <c r="F36" s="460" t="s">
        <v>897</v>
      </c>
      <c r="G36" s="461">
        <v>8200</v>
      </c>
      <c r="H36" s="463" t="str">
        <f>+H35</f>
        <v>นายจิรายุทธ์  เที่ยงสันเทียะ</v>
      </c>
      <c r="I36" s="460"/>
      <c r="J36" s="460"/>
      <c r="M36" s="383"/>
    </row>
    <row r="37" spans="1:13" s="379" customFormat="1" ht="14.25">
      <c r="A37" s="457">
        <v>36</v>
      </c>
      <c r="B37" s="398" t="s">
        <v>52</v>
      </c>
      <c r="C37" s="504">
        <f>+C36+2</f>
        <v>13796783</v>
      </c>
      <c r="D37" s="457"/>
      <c r="E37" s="462" t="str">
        <f>+E36</f>
        <v>นายจิรายุทธ์  เที่ยงสันเทียะ</v>
      </c>
      <c r="F37" s="460" t="str">
        <f>+'[3]2.รายงานจัดทำเช็ค'!$F$37</f>
        <v>ค่าตอบแทนการประชุมฯครั้งที่ 8/60และค่าตอบแทนการประชุมอนุฯLTC ครั้งที่ 2/60</v>
      </c>
      <c r="G37" s="461">
        <f>+'[3]2.รายงานจัดทำเช็ค'!$G$37</f>
        <v>13700</v>
      </c>
      <c r="H37" s="463" t="str">
        <f>+H36</f>
        <v>นายจิรายุทธ์  เที่ยงสันเทียะ</v>
      </c>
      <c r="I37" s="460"/>
      <c r="J37" s="460"/>
      <c r="M37" s="383"/>
    </row>
    <row r="38" spans="1:13" s="379" customFormat="1" ht="14.25">
      <c r="A38" s="457">
        <v>37</v>
      </c>
      <c r="B38" s="398" t="s">
        <v>52</v>
      </c>
      <c r="C38" s="503" t="s">
        <v>915</v>
      </c>
      <c r="D38" s="457" t="str">
        <f>+D22</f>
        <v>020-0-4358350-8</v>
      </c>
      <c r="E38" s="459" t="str">
        <f>+E21</f>
        <v>กองทุนตำบล รพสต.โอโล  </v>
      </c>
      <c r="F38" s="460" t="s">
        <v>916</v>
      </c>
      <c r="G38" s="461">
        <v>45000</v>
      </c>
      <c r="H38" s="460" t="str">
        <f>+H21</f>
        <v>นายณรงค์  กุลแก้ว</v>
      </c>
      <c r="I38" s="460" t="str">
        <f>+I22</f>
        <v>นางสาวสุจิตตรา กอบการดี</v>
      </c>
      <c r="J38" s="460" t="str">
        <f>+J22</f>
        <v>น.ส.หทัยชนก ปกคุ้ม</v>
      </c>
      <c r="M38" s="383"/>
    </row>
    <row r="39" spans="1:13" s="379" customFormat="1" ht="14.25">
      <c r="A39" s="457"/>
      <c r="B39" s="458"/>
      <c r="C39" s="457"/>
      <c r="D39" s="457"/>
      <c r="E39" s="459"/>
      <c r="F39" s="460"/>
      <c r="G39" s="461"/>
      <c r="H39" s="460"/>
      <c r="I39" s="460"/>
      <c r="J39" s="460"/>
      <c r="M39" s="383"/>
    </row>
    <row r="40" spans="1:13" s="379" customFormat="1" ht="14.25">
      <c r="A40" s="457"/>
      <c r="B40" s="458"/>
      <c r="C40" s="457"/>
      <c r="D40" s="457"/>
      <c r="E40" s="459"/>
      <c r="F40" s="460"/>
      <c r="G40" s="461"/>
      <c r="H40" s="460"/>
      <c r="I40" s="460"/>
      <c r="J40" s="460"/>
      <c r="M40" s="383"/>
    </row>
    <row r="41" spans="1:13" s="379" customFormat="1" ht="14.25">
      <c r="A41" s="457"/>
      <c r="B41" s="458"/>
      <c r="C41" s="457"/>
      <c r="D41" s="457"/>
      <c r="E41" s="459"/>
      <c r="F41" s="460"/>
      <c r="G41" s="461"/>
      <c r="H41" s="460"/>
      <c r="I41" s="460"/>
      <c r="J41" s="460"/>
      <c r="M41" s="383"/>
    </row>
    <row r="42" spans="1:13" ht="14.25">
      <c r="A42" s="399"/>
      <c r="B42" s="400"/>
      <c r="C42" s="404"/>
      <c r="D42" s="404"/>
      <c r="E42" s="400"/>
      <c r="F42" s="401" t="s">
        <v>285</v>
      </c>
      <c r="G42" s="402">
        <f>SUM(G2:G41)</f>
        <v>653200</v>
      </c>
      <c r="H42" s="403"/>
      <c r="I42" s="399"/>
      <c r="J42" s="399" t="str">
        <f>+K33</f>
        <v>นายไพโรจน์  มาลากอง</v>
      </c>
      <c r="K42" s="379"/>
      <c r="M42" s="396">
        <f>SUM(M2:M22)</f>
        <v>381800</v>
      </c>
    </row>
    <row r="43" spans="1:13" ht="14.25">
      <c r="A43" s="379"/>
      <c r="B43" s="370"/>
      <c r="C43" s="359"/>
      <c r="D43" s="359"/>
      <c r="E43" s="370"/>
      <c r="F43" s="382"/>
      <c r="G43" s="383"/>
      <c r="H43" s="384"/>
      <c r="I43" s="379"/>
      <c r="J43" s="379"/>
      <c r="K43" s="379"/>
      <c r="M43" s="396"/>
    </row>
    <row r="44" spans="1:13" ht="14.25">
      <c r="A44" s="379"/>
      <c r="B44" s="370"/>
      <c r="C44" s="359"/>
      <c r="D44" s="359"/>
      <c r="E44" s="370"/>
      <c r="F44" s="382"/>
      <c r="G44" s="383"/>
      <c r="H44" s="384"/>
      <c r="I44" s="379"/>
      <c r="J44" s="379"/>
      <c r="K44" s="379"/>
      <c r="M44" s="396"/>
    </row>
    <row r="45" spans="1:13" ht="14.25">
      <c r="A45" s="379"/>
      <c r="B45" s="370"/>
      <c r="C45" s="359"/>
      <c r="D45" s="359"/>
      <c r="E45" s="370"/>
      <c r="F45" s="382"/>
      <c r="G45" s="383"/>
      <c r="H45" s="384"/>
      <c r="I45" s="379"/>
      <c r="J45" s="379"/>
      <c r="K45" s="379"/>
      <c r="M45" s="396"/>
    </row>
    <row r="46" spans="1:13" ht="14.25">
      <c r="A46" s="379"/>
      <c r="B46" s="370"/>
      <c r="C46" s="359"/>
      <c r="D46" s="359"/>
      <c r="E46" s="370"/>
      <c r="F46" s="382"/>
      <c r="G46" s="383"/>
      <c r="H46" s="384"/>
      <c r="I46" s="379"/>
      <c r="J46" s="379"/>
      <c r="K46" s="379"/>
      <c r="M46" s="396"/>
    </row>
    <row r="47" spans="1:13" ht="14.25">
      <c r="A47" s="379"/>
      <c r="B47" s="370"/>
      <c r="C47" s="359"/>
      <c r="D47" s="359"/>
      <c r="E47" s="370"/>
      <c r="F47" s="382"/>
      <c r="G47" s="383"/>
      <c r="H47" s="384"/>
      <c r="I47" s="379"/>
      <c r="J47" s="379"/>
      <c r="K47" s="379"/>
      <c r="M47" s="396"/>
    </row>
    <row r="48" spans="1:13" ht="14.25">
      <c r="A48" s="379"/>
      <c r="B48" s="370"/>
      <c r="C48" s="359"/>
      <c r="D48" s="359"/>
      <c r="E48" s="370"/>
      <c r="F48" s="382"/>
      <c r="G48" s="383"/>
      <c r="H48" s="384"/>
      <c r="I48" s="379"/>
      <c r="J48" s="379"/>
      <c r="K48" s="379"/>
      <c r="M48" s="396"/>
    </row>
    <row r="49" spans="1:13" ht="14.25">
      <c r="A49" s="379"/>
      <c r="B49" s="370"/>
      <c r="C49" s="359"/>
      <c r="D49" s="359"/>
      <c r="E49" s="370"/>
      <c r="F49" s="382"/>
      <c r="G49" s="383"/>
      <c r="H49" s="384"/>
      <c r="I49" s="379"/>
      <c r="J49" s="379"/>
      <c r="K49" s="379"/>
      <c r="M49" s="396"/>
    </row>
    <row r="50" spans="1:13" ht="14.25">
      <c r="A50" s="379"/>
      <c r="B50" s="370"/>
      <c r="C50" s="359"/>
      <c r="D50" s="359"/>
      <c r="E50" s="370"/>
      <c r="F50" s="382"/>
      <c r="G50" s="383"/>
      <c r="H50" s="384"/>
      <c r="I50" s="379"/>
      <c r="J50" s="379"/>
      <c r="K50" s="379"/>
      <c r="M50" s="396"/>
    </row>
    <row r="51" spans="1:13" ht="14.25">
      <c r="A51" s="379"/>
      <c r="B51" s="370"/>
      <c r="C51" s="359"/>
      <c r="D51" s="359"/>
      <c r="E51" s="370"/>
      <c r="F51" s="382"/>
      <c r="G51" s="383"/>
      <c r="H51" s="384">
        <v>614259</v>
      </c>
      <c r="I51" s="384">
        <f>+J51*L51/K51</f>
        <v>106.33950825303333</v>
      </c>
      <c r="J51" s="384">
        <f>+H52</f>
        <v>653200</v>
      </c>
      <c r="K51" s="384">
        <f>+H51</f>
        <v>614259</v>
      </c>
      <c r="L51" s="362">
        <v>100</v>
      </c>
      <c r="M51" s="396"/>
    </row>
    <row r="52" spans="1:13" ht="14.25">
      <c r="A52" s="379"/>
      <c r="B52" s="370"/>
      <c r="C52" s="359"/>
      <c r="D52" s="359"/>
      <c r="E52" s="370"/>
      <c r="F52" s="382"/>
      <c r="G52" s="383"/>
      <c r="H52" s="384">
        <f>+G42</f>
        <v>653200</v>
      </c>
      <c r="I52" s="384">
        <f>+J52*L52/K52</f>
        <v>-6.33950825303333</v>
      </c>
      <c r="J52" s="384">
        <f>+H53</f>
        <v>-38941</v>
      </c>
      <c r="K52" s="384">
        <f>+K51</f>
        <v>614259</v>
      </c>
      <c r="L52" s="362">
        <f>+L51</f>
        <v>100</v>
      </c>
      <c r="M52" s="396"/>
    </row>
    <row r="53" spans="1:13" ht="14.25">
      <c r="A53" s="379"/>
      <c r="B53" s="370"/>
      <c r="C53" s="359"/>
      <c r="D53" s="359"/>
      <c r="E53" s="370"/>
      <c r="F53" s="382"/>
      <c r="G53" s="383"/>
      <c r="H53" s="383">
        <f>+H51-H52</f>
        <v>-38941</v>
      </c>
      <c r="I53" s="383">
        <v>7000</v>
      </c>
      <c r="J53" s="384">
        <f>+I53+H53</f>
        <v>-31941</v>
      </c>
      <c r="K53" s="379"/>
      <c r="M53" s="396"/>
    </row>
    <row r="54" spans="1:13" ht="14.25">
      <c r="A54" s="379"/>
      <c r="B54" s="370"/>
      <c r="C54" s="359"/>
      <c r="D54" s="359"/>
      <c r="E54" s="370"/>
      <c r="F54" s="382"/>
      <c r="G54" s="383"/>
      <c r="H54" s="384">
        <v>3000</v>
      </c>
      <c r="I54" s="379"/>
      <c r="J54" s="379"/>
      <c r="K54" s="379"/>
      <c r="M54" s="396"/>
    </row>
    <row r="55" spans="1:13" ht="14.25">
      <c r="A55" s="379"/>
      <c r="B55" s="370"/>
      <c r="C55" s="359"/>
      <c r="D55" s="359"/>
      <c r="E55" s="370"/>
      <c r="F55" s="382"/>
      <c r="G55" s="383"/>
      <c r="H55" s="384">
        <f>+H53-H54</f>
        <v>-41941</v>
      </c>
      <c r="I55" s="379"/>
      <c r="J55" s="379"/>
      <c r="K55" s="379"/>
      <c r="M55" s="396"/>
    </row>
    <row r="56" spans="1:13" ht="14.25">
      <c r="A56" s="379"/>
      <c r="B56" s="370"/>
      <c r="C56" s="359"/>
      <c r="D56" s="359"/>
      <c r="E56" s="370"/>
      <c r="F56" s="382"/>
      <c r="G56" s="383"/>
      <c r="H56" s="384"/>
      <c r="I56" s="379"/>
      <c r="J56" s="379"/>
      <c r="K56" s="379"/>
      <c r="M56" s="396"/>
    </row>
    <row r="57" spans="1:13" ht="14.25">
      <c r="A57" s="513" t="s">
        <v>71</v>
      </c>
      <c r="B57" s="513"/>
      <c r="C57" s="355" t="s">
        <v>28</v>
      </c>
      <c r="D57" s="355" t="s">
        <v>402</v>
      </c>
      <c r="E57" s="355" t="s">
        <v>837</v>
      </c>
      <c r="F57" s="404" t="s">
        <v>401</v>
      </c>
      <c r="G57" s="355" t="s">
        <v>70</v>
      </c>
      <c r="H57" s="356" t="s">
        <v>66</v>
      </c>
      <c r="I57" s="357" t="s">
        <v>67</v>
      </c>
      <c r="J57" s="358" t="s">
        <v>68</v>
      </c>
      <c r="K57" s="359"/>
      <c r="M57" s="396"/>
    </row>
    <row r="58" spans="1:13" ht="14.25">
      <c r="A58" s="362" t="s">
        <v>812</v>
      </c>
      <c r="B58" s="379" t="s">
        <v>764</v>
      </c>
      <c r="C58" s="359"/>
      <c r="D58" s="363"/>
      <c r="E58" s="369"/>
      <c r="F58" s="385"/>
      <c r="G58" s="368">
        <v>10000</v>
      </c>
      <c r="H58" s="386"/>
      <c r="I58" s="367"/>
      <c r="J58" s="367"/>
      <c r="K58" s="379"/>
      <c r="M58" s="396"/>
    </row>
    <row r="59" spans="1:13" ht="14.25">
      <c r="A59" s="362" t="s">
        <v>812</v>
      </c>
      <c r="B59" s="379" t="s">
        <v>765</v>
      </c>
      <c r="C59" s="359"/>
      <c r="D59" s="373"/>
      <c r="E59" s="375"/>
      <c r="F59" s="387"/>
      <c r="G59" s="377">
        <f>+G58</f>
        <v>10000</v>
      </c>
      <c r="H59" s="388" t="str">
        <f>+H29</f>
        <v>นายปานทอง  อังคณิตย์ </v>
      </c>
      <c r="I59" s="376" t="str">
        <f>+I29</f>
        <v>นางนันทิยา  กันทอง</v>
      </c>
      <c r="J59" s="376" t="str">
        <f>+J29</f>
        <v>นางรัตนา  อังคณิตย์ </v>
      </c>
      <c r="K59" s="379"/>
      <c r="M59" s="396"/>
    </row>
    <row r="60" spans="1:13" ht="14.25">
      <c r="A60" s="362" t="s">
        <v>812</v>
      </c>
      <c r="B60" s="379" t="s">
        <v>766</v>
      </c>
      <c r="C60" s="359"/>
      <c r="D60" s="373"/>
      <c r="E60" s="375"/>
      <c r="F60" s="387"/>
      <c r="G60" s="377">
        <f>+G59</f>
        <v>10000</v>
      </c>
      <c r="H60" s="388"/>
      <c r="I60" s="376"/>
      <c r="J60" s="376"/>
      <c r="K60" s="379"/>
      <c r="M60" s="396"/>
    </row>
    <row r="61" spans="1:13" ht="14.25">
      <c r="A61" s="362" t="s">
        <v>812</v>
      </c>
      <c r="B61" s="379" t="s">
        <v>767</v>
      </c>
      <c r="C61" s="359"/>
      <c r="D61" s="381"/>
      <c r="E61" s="389"/>
      <c r="F61" s="390"/>
      <c r="G61" s="391">
        <f>+G60</f>
        <v>10000</v>
      </c>
      <c r="H61" s="392"/>
      <c r="I61" s="393"/>
      <c r="J61" s="393"/>
      <c r="K61" s="379"/>
      <c r="M61" s="396"/>
    </row>
    <row r="62" spans="1:13" ht="14.25">
      <c r="A62" s="379"/>
      <c r="B62" s="370"/>
      <c r="C62" s="359"/>
      <c r="D62" s="359"/>
      <c r="E62" s="370"/>
      <c r="F62" s="382"/>
      <c r="G62" s="383"/>
      <c r="H62" s="384"/>
      <c r="I62" s="379"/>
      <c r="J62" s="379"/>
      <c r="K62" s="379"/>
      <c r="M62" s="396"/>
    </row>
    <row r="63" spans="1:13" ht="14.25">
      <c r="A63" s="379"/>
      <c r="B63" s="370"/>
      <c r="C63" s="359"/>
      <c r="D63" s="359"/>
      <c r="E63" s="370"/>
      <c r="F63" s="382"/>
      <c r="G63" s="383"/>
      <c r="H63" s="384"/>
      <c r="I63" s="379"/>
      <c r="J63" s="379"/>
      <c r="K63" s="379"/>
      <c r="M63" s="396"/>
    </row>
    <row r="64" spans="1:13" ht="14.25">
      <c r="A64" s="379"/>
      <c r="B64" s="370"/>
      <c r="C64" s="359"/>
      <c r="D64" s="359"/>
      <c r="E64" s="370"/>
      <c r="F64" s="382"/>
      <c r="G64" s="383"/>
      <c r="H64" s="384"/>
      <c r="I64" s="379"/>
      <c r="J64" s="379"/>
      <c r="K64" s="379"/>
      <c r="M64" s="396"/>
    </row>
    <row r="65" spans="1:13" ht="14.25">
      <c r="A65" s="379"/>
      <c r="B65" s="370"/>
      <c r="C65" s="359"/>
      <c r="D65" s="359"/>
      <c r="E65" s="370"/>
      <c r="F65" s="382"/>
      <c r="G65" s="383"/>
      <c r="H65" s="384"/>
      <c r="I65" s="379"/>
      <c r="J65" s="379"/>
      <c r="K65" s="379"/>
      <c r="M65" s="396"/>
    </row>
    <row r="66" spans="1:13" ht="14.25">
      <c r="A66" s="379"/>
      <c r="B66" s="370"/>
      <c r="C66" s="359"/>
      <c r="D66" s="359"/>
      <c r="E66" s="370"/>
      <c r="F66" s="382"/>
      <c r="G66" s="383"/>
      <c r="H66" s="384"/>
      <c r="I66" s="379"/>
      <c r="J66" s="379"/>
      <c r="K66" s="379"/>
      <c r="M66" s="396"/>
    </row>
    <row r="67" spans="2:13" ht="14.25">
      <c r="B67" s="362"/>
      <c r="C67" s="362"/>
      <c r="D67" s="362"/>
      <c r="E67" s="362"/>
      <c r="G67" s="362"/>
      <c r="H67" s="362" t="s">
        <v>744</v>
      </c>
      <c r="M67" s="362"/>
    </row>
    <row r="68" spans="2:13" ht="14.25">
      <c r="B68" s="362"/>
      <c r="C68" s="362"/>
      <c r="D68" s="362"/>
      <c r="E68" s="362"/>
      <c r="G68" s="362"/>
      <c r="H68" s="362" t="s">
        <v>760</v>
      </c>
      <c r="I68" s="362" t="s">
        <v>750</v>
      </c>
      <c r="J68" s="362" t="s">
        <v>691</v>
      </c>
      <c r="M68" s="362"/>
    </row>
    <row r="69" spans="2:13" ht="14.25">
      <c r="B69" s="362"/>
      <c r="C69" s="362"/>
      <c r="D69" s="362"/>
      <c r="E69" s="362"/>
      <c r="G69" s="362"/>
      <c r="H69" s="362" t="s">
        <v>745</v>
      </c>
      <c r="M69" s="362"/>
    </row>
    <row r="70" spans="2:13" ht="14.25">
      <c r="B70" s="362"/>
      <c r="C70" s="362"/>
      <c r="D70" s="362"/>
      <c r="E70" s="362"/>
      <c r="G70" s="362"/>
      <c r="H70" s="362" t="s">
        <v>751</v>
      </c>
      <c r="I70" s="362" t="s">
        <v>758</v>
      </c>
      <c r="J70" s="362" t="s">
        <v>759</v>
      </c>
      <c r="M70" s="362" t="s">
        <v>746</v>
      </c>
    </row>
    <row r="71" spans="2:13" ht="14.25">
      <c r="B71" s="362"/>
      <c r="C71" s="362"/>
      <c r="D71" s="362"/>
      <c r="E71" s="362"/>
      <c r="G71" s="362"/>
      <c r="H71" s="362" t="s">
        <v>747</v>
      </c>
      <c r="M71" s="362"/>
    </row>
    <row r="72" spans="2:13" ht="14.25">
      <c r="B72" s="362"/>
      <c r="C72" s="362"/>
      <c r="D72" s="362"/>
      <c r="E72" s="362"/>
      <c r="G72" s="362"/>
      <c r="H72" s="362" t="s">
        <v>753</v>
      </c>
      <c r="I72" s="362" t="s">
        <v>752</v>
      </c>
      <c r="J72" s="362" t="s">
        <v>757</v>
      </c>
      <c r="M72" s="362"/>
    </row>
    <row r="73" spans="2:13" ht="14.25">
      <c r="B73" s="362"/>
      <c r="C73" s="362"/>
      <c r="D73" s="362"/>
      <c r="E73" s="362"/>
      <c r="G73" s="362"/>
      <c r="H73" s="362" t="s">
        <v>748</v>
      </c>
      <c r="M73" s="362"/>
    </row>
    <row r="74" spans="2:13" ht="14.25">
      <c r="B74" s="362"/>
      <c r="C74" s="362"/>
      <c r="D74" s="362"/>
      <c r="E74" s="362"/>
      <c r="G74" s="362"/>
      <c r="H74" s="362" t="s">
        <v>754</v>
      </c>
      <c r="I74" s="362" t="s">
        <v>755</v>
      </c>
      <c r="J74" s="362" t="s">
        <v>756</v>
      </c>
      <c r="M74" s="362" t="s">
        <v>746</v>
      </c>
    </row>
    <row r="75" spans="2:13" ht="14.25">
      <c r="B75" s="362"/>
      <c r="C75" s="362"/>
      <c r="D75" s="362"/>
      <c r="E75" s="362"/>
      <c r="G75" s="362"/>
      <c r="L75" s="379" t="s">
        <v>764</v>
      </c>
      <c r="M75" s="362"/>
    </row>
    <row r="76" spans="8:13" ht="14.25">
      <c r="H76" s="362" t="s">
        <v>763</v>
      </c>
      <c r="I76" s="362" t="s">
        <v>762</v>
      </c>
      <c r="J76" s="362" t="s">
        <v>761</v>
      </c>
      <c r="L76" s="379" t="s">
        <v>765</v>
      </c>
      <c r="M76" s="362" t="s">
        <v>749</v>
      </c>
    </row>
    <row r="77" spans="12:13" ht="14.25">
      <c r="L77" s="379" t="s">
        <v>766</v>
      </c>
      <c r="M77" s="362"/>
    </row>
    <row r="78" spans="12:13" ht="14.25">
      <c r="L78" s="379" t="s">
        <v>767</v>
      </c>
      <c r="M78" s="362"/>
    </row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</sheetData>
  <sheetProtection/>
  <mergeCells count="2">
    <mergeCell ref="A1:B1"/>
    <mergeCell ref="A57:B5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3:H578"/>
  <sheetViews>
    <sheetView view="pageBreakPreview" zoomScale="140" zoomScaleNormal="150" zoomScaleSheetLayoutView="140" zoomScalePageLayoutView="0" workbookViewId="0" topLeftCell="A538">
      <selection activeCell="A553" sqref="A553:IV553"/>
    </sheetView>
  </sheetViews>
  <sheetFormatPr defaultColWidth="9.140625" defaultRowHeight="15"/>
  <cols>
    <col min="1" max="1" width="3.421875" style="1" customWidth="1"/>
    <col min="2" max="2" width="11.00390625" style="1" customWidth="1"/>
    <col min="3" max="3" width="9.00390625" style="1" customWidth="1"/>
    <col min="4" max="4" width="5.8515625" style="1" customWidth="1"/>
    <col min="5" max="5" width="12.140625" style="1" customWidth="1"/>
    <col min="6" max="6" width="10.421875" style="1" customWidth="1"/>
    <col min="7" max="10" width="9.00390625" style="1" customWidth="1"/>
    <col min="11" max="11" width="5.28125" style="1" customWidth="1"/>
    <col min="12" max="16384" width="9.00390625" style="1" customWidth="1"/>
  </cols>
  <sheetData>
    <row r="13" ht="23.25">
      <c r="C13" s="1" t="s">
        <v>881</v>
      </c>
    </row>
    <row r="14" spans="2:8" ht="23.25">
      <c r="B14" s="1" t="s">
        <v>882</v>
      </c>
      <c r="H14" s="1" t="s">
        <v>346</v>
      </c>
    </row>
    <row r="15" spans="2:3" ht="23.25">
      <c r="B15" s="1" t="s">
        <v>883</v>
      </c>
      <c r="C15" s="1" t="e">
        <f>+#REF!</f>
        <v>#REF!</v>
      </c>
    </row>
    <row r="16" spans="2:6" ht="23.25">
      <c r="B16" s="1" t="s">
        <v>119</v>
      </c>
      <c r="C16" s="437" t="e">
        <f>+#REF!</f>
        <v>#REF!</v>
      </c>
      <c r="D16" s="1" t="s">
        <v>17</v>
      </c>
      <c r="E16" s="1" t="s">
        <v>884</v>
      </c>
      <c r="F16" s="1" t="e">
        <f>+#REF!</f>
        <v>#REF!</v>
      </c>
    </row>
    <row r="17" spans="2:6" ht="23.25">
      <c r="B17" s="1" t="s">
        <v>247</v>
      </c>
      <c r="C17" s="514" t="e">
        <f>+#REF!</f>
        <v>#REF!</v>
      </c>
      <c r="D17" s="514"/>
      <c r="E17" s="1" t="s">
        <v>28</v>
      </c>
      <c r="F17" s="1" t="e">
        <f>+#REF!</f>
        <v>#REF!</v>
      </c>
    </row>
    <row r="19" ht="23.25">
      <c r="G19" s="1" t="s">
        <v>886</v>
      </c>
    </row>
    <row r="20" ht="23.25">
      <c r="G20" s="1" t="s">
        <v>885</v>
      </c>
    </row>
    <row r="21" ht="23.25">
      <c r="F21" s="1" t="s">
        <v>887</v>
      </c>
    </row>
    <row r="22" ht="23.25">
      <c r="C22" s="1" t="s">
        <v>888</v>
      </c>
    </row>
    <row r="25" ht="23.25">
      <c r="B25" s="1" t="s">
        <v>889</v>
      </c>
    </row>
    <row r="26" ht="23.25">
      <c r="B26" s="1" t="s">
        <v>890</v>
      </c>
    </row>
    <row r="27" ht="23.25">
      <c r="B27" s="1" t="s">
        <v>891</v>
      </c>
    </row>
    <row r="29" ht="23.25">
      <c r="F29" s="1" t="s">
        <v>892</v>
      </c>
    </row>
    <row r="32" ht="23.25">
      <c r="E32" s="1" t="s">
        <v>893</v>
      </c>
    </row>
    <row r="33" ht="23.25">
      <c r="E33" s="1" t="s">
        <v>25</v>
      </c>
    </row>
    <row r="34" ht="23.25">
      <c r="E34" s="1" t="s">
        <v>894</v>
      </c>
    </row>
    <row r="47" ht="23.25">
      <c r="C47" s="1" t="s">
        <v>881</v>
      </c>
    </row>
    <row r="48" spans="2:8" ht="23.25">
      <c r="B48" s="1" t="s">
        <v>882</v>
      </c>
      <c r="H48" s="1" t="s">
        <v>346</v>
      </c>
    </row>
    <row r="49" spans="2:3" ht="23.25">
      <c r="B49" s="1" t="s">
        <v>883</v>
      </c>
      <c r="C49" s="1" t="e">
        <f>+#REF!</f>
        <v>#REF!</v>
      </c>
    </row>
    <row r="50" spans="2:6" ht="23.25">
      <c r="B50" s="1" t="s">
        <v>119</v>
      </c>
      <c r="C50" s="437" t="e">
        <f>+#REF!</f>
        <v>#REF!</v>
      </c>
      <c r="D50" s="1" t="s">
        <v>17</v>
      </c>
      <c r="E50" s="1" t="s">
        <v>884</v>
      </c>
      <c r="F50" s="1" t="e">
        <f>+F16</f>
        <v>#REF!</v>
      </c>
    </row>
    <row r="51" spans="2:6" ht="23.25">
      <c r="B51" s="1" t="s">
        <v>247</v>
      </c>
      <c r="C51" s="514" t="e">
        <f>+C17</f>
        <v>#REF!</v>
      </c>
      <c r="D51" s="514"/>
      <c r="E51" s="1" t="s">
        <v>28</v>
      </c>
      <c r="F51" s="1" t="e">
        <f>+#REF!</f>
        <v>#REF!</v>
      </c>
    </row>
    <row r="53" ht="23.25">
      <c r="G53" s="1" t="s">
        <v>886</v>
      </c>
    </row>
    <row r="54" ht="23.25">
      <c r="G54" s="1" t="s">
        <v>885</v>
      </c>
    </row>
    <row r="55" ht="23.25">
      <c r="F55" s="1" t="s">
        <v>887</v>
      </c>
    </row>
    <row r="56" ht="23.25">
      <c r="C56" s="1" t="s">
        <v>888</v>
      </c>
    </row>
    <row r="59" ht="23.25">
      <c r="B59" s="1" t="s">
        <v>889</v>
      </c>
    </row>
    <row r="60" ht="23.25">
      <c r="B60" s="1" t="s">
        <v>890</v>
      </c>
    </row>
    <row r="61" ht="23.25">
      <c r="B61" s="1" t="s">
        <v>891</v>
      </c>
    </row>
    <row r="63" ht="23.25">
      <c r="F63" s="1" t="s">
        <v>892</v>
      </c>
    </row>
    <row r="66" ht="23.25">
      <c r="E66" s="1" t="s">
        <v>893</v>
      </c>
    </row>
    <row r="67" ht="23.25">
      <c r="E67" s="1" t="s">
        <v>25</v>
      </c>
    </row>
    <row r="68" ht="23.25">
      <c r="E68" s="1" t="s">
        <v>894</v>
      </c>
    </row>
    <row r="81" ht="23.25">
      <c r="C81" s="1" t="s">
        <v>881</v>
      </c>
    </row>
    <row r="82" spans="2:8" ht="23.25">
      <c r="B82" s="1" t="s">
        <v>882</v>
      </c>
      <c r="H82" s="1" t="s">
        <v>346</v>
      </c>
    </row>
    <row r="83" spans="2:3" ht="23.25">
      <c r="B83" s="1" t="s">
        <v>883</v>
      </c>
      <c r="C83" s="1" t="e">
        <f>+#REF!</f>
        <v>#REF!</v>
      </c>
    </row>
    <row r="84" spans="2:6" ht="23.25">
      <c r="B84" s="1" t="s">
        <v>119</v>
      </c>
      <c r="C84" s="437" t="e">
        <f>+#REF!</f>
        <v>#REF!</v>
      </c>
      <c r="D84" s="1" t="s">
        <v>17</v>
      </c>
      <c r="E84" s="1" t="s">
        <v>884</v>
      </c>
      <c r="F84" s="1" t="e">
        <f>+F50</f>
        <v>#REF!</v>
      </c>
    </row>
    <row r="85" spans="2:6" ht="23.25">
      <c r="B85" s="1" t="s">
        <v>247</v>
      </c>
      <c r="C85" s="514" t="e">
        <f>+C51</f>
        <v>#REF!</v>
      </c>
      <c r="D85" s="514"/>
      <c r="E85" s="1" t="s">
        <v>28</v>
      </c>
      <c r="F85" s="1" t="e">
        <f>+#REF!</f>
        <v>#REF!</v>
      </c>
    </row>
    <row r="87" ht="23.25">
      <c r="G87" s="1" t="s">
        <v>886</v>
      </c>
    </row>
    <row r="88" ht="23.25">
      <c r="G88" s="1" t="s">
        <v>885</v>
      </c>
    </row>
    <row r="89" ht="23.25">
      <c r="F89" s="1" t="s">
        <v>887</v>
      </c>
    </row>
    <row r="90" ht="23.25">
      <c r="C90" s="1" t="s">
        <v>888</v>
      </c>
    </row>
    <row r="93" ht="23.25">
      <c r="B93" s="1" t="s">
        <v>889</v>
      </c>
    </row>
    <row r="94" ht="23.25">
      <c r="B94" s="1" t="s">
        <v>890</v>
      </c>
    </row>
    <row r="95" ht="23.25">
      <c r="B95" s="1" t="s">
        <v>891</v>
      </c>
    </row>
    <row r="97" ht="23.25">
      <c r="F97" s="1" t="s">
        <v>892</v>
      </c>
    </row>
    <row r="100" ht="23.25">
      <c r="E100" s="1" t="s">
        <v>893</v>
      </c>
    </row>
    <row r="101" ht="23.25">
      <c r="E101" s="1" t="s">
        <v>25</v>
      </c>
    </row>
    <row r="102" ht="23.25">
      <c r="E102" s="1" t="s">
        <v>894</v>
      </c>
    </row>
    <row r="115" ht="23.25">
      <c r="C115" s="1" t="s">
        <v>881</v>
      </c>
    </row>
    <row r="116" spans="2:8" ht="23.25">
      <c r="B116" s="1" t="s">
        <v>882</v>
      </c>
      <c r="H116" s="1" t="s">
        <v>346</v>
      </c>
    </row>
    <row r="117" spans="2:3" ht="23.25">
      <c r="B117" s="1" t="s">
        <v>883</v>
      </c>
      <c r="C117" s="1" t="e">
        <f>+#REF!</f>
        <v>#REF!</v>
      </c>
    </row>
    <row r="118" spans="2:6" ht="23.25">
      <c r="B118" s="1" t="s">
        <v>119</v>
      </c>
      <c r="C118" s="437" t="e">
        <f>+#REF!</f>
        <v>#REF!</v>
      </c>
      <c r="D118" s="1" t="s">
        <v>17</v>
      </c>
      <c r="E118" s="1" t="s">
        <v>884</v>
      </c>
      <c r="F118" s="1" t="e">
        <f>+F84</f>
        <v>#REF!</v>
      </c>
    </row>
    <row r="119" spans="2:6" ht="23.25">
      <c r="B119" s="1" t="s">
        <v>247</v>
      </c>
      <c r="C119" s="514" t="e">
        <f>+C85</f>
        <v>#REF!</v>
      </c>
      <c r="D119" s="514"/>
      <c r="E119" s="1" t="s">
        <v>28</v>
      </c>
      <c r="F119" s="1" t="e">
        <f>+#REF!</f>
        <v>#REF!</v>
      </c>
    </row>
    <row r="121" ht="23.25">
      <c r="G121" s="1" t="s">
        <v>886</v>
      </c>
    </row>
    <row r="122" ht="23.25">
      <c r="G122" s="1" t="s">
        <v>885</v>
      </c>
    </row>
    <row r="123" ht="23.25">
      <c r="F123" s="1" t="s">
        <v>887</v>
      </c>
    </row>
    <row r="124" ht="23.25">
      <c r="C124" s="1" t="s">
        <v>888</v>
      </c>
    </row>
    <row r="127" ht="23.25">
      <c r="B127" s="1" t="s">
        <v>889</v>
      </c>
    </row>
    <row r="128" ht="23.25">
      <c r="B128" s="1" t="s">
        <v>890</v>
      </c>
    </row>
    <row r="129" ht="23.25">
      <c r="B129" s="1" t="s">
        <v>891</v>
      </c>
    </row>
    <row r="131" ht="23.25">
      <c r="F131" s="1" t="s">
        <v>892</v>
      </c>
    </row>
    <row r="134" ht="23.25">
      <c r="E134" s="1" t="s">
        <v>893</v>
      </c>
    </row>
    <row r="135" ht="23.25">
      <c r="E135" s="1" t="s">
        <v>25</v>
      </c>
    </row>
    <row r="136" ht="23.25">
      <c r="E136" s="1" t="s">
        <v>894</v>
      </c>
    </row>
    <row r="149" ht="23.25">
      <c r="C149" s="1" t="s">
        <v>881</v>
      </c>
    </row>
    <row r="150" spans="2:8" ht="23.25">
      <c r="B150" s="1" t="s">
        <v>882</v>
      </c>
      <c r="H150" s="1" t="s">
        <v>346</v>
      </c>
    </row>
    <row r="151" spans="2:3" ht="23.25">
      <c r="B151" s="1" t="s">
        <v>883</v>
      </c>
      <c r="C151" s="1" t="e">
        <f>+#REF!</f>
        <v>#REF!</v>
      </c>
    </row>
    <row r="152" spans="2:6" ht="23.25">
      <c r="B152" s="1" t="s">
        <v>119</v>
      </c>
      <c r="C152" s="437" t="e">
        <f>+#REF!</f>
        <v>#REF!</v>
      </c>
      <c r="D152" s="1" t="s">
        <v>17</v>
      </c>
      <c r="E152" s="1" t="s">
        <v>884</v>
      </c>
      <c r="F152" s="1" t="e">
        <f>+F118</f>
        <v>#REF!</v>
      </c>
    </row>
    <row r="153" spans="2:6" ht="23.25">
      <c r="B153" s="1" t="s">
        <v>247</v>
      </c>
      <c r="C153" s="514" t="e">
        <f>+C119</f>
        <v>#REF!</v>
      </c>
      <c r="D153" s="514"/>
      <c r="E153" s="1" t="s">
        <v>28</v>
      </c>
      <c r="F153" s="1" t="e">
        <f>+#REF!</f>
        <v>#REF!</v>
      </c>
    </row>
    <row r="155" ht="23.25">
      <c r="G155" s="1" t="s">
        <v>886</v>
      </c>
    </row>
    <row r="156" ht="23.25">
      <c r="G156" s="1" t="s">
        <v>885</v>
      </c>
    </row>
    <row r="157" ht="23.25">
      <c r="F157" s="1" t="s">
        <v>887</v>
      </c>
    </row>
    <row r="158" ht="23.25">
      <c r="C158" s="1" t="s">
        <v>888</v>
      </c>
    </row>
    <row r="161" ht="23.25">
      <c r="B161" s="1" t="s">
        <v>889</v>
      </c>
    </row>
    <row r="162" ht="23.25">
      <c r="B162" s="1" t="s">
        <v>890</v>
      </c>
    </row>
    <row r="163" ht="23.25">
      <c r="B163" s="1" t="s">
        <v>891</v>
      </c>
    </row>
    <row r="165" ht="23.25">
      <c r="F165" s="1" t="s">
        <v>892</v>
      </c>
    </row>
    <row r="168" ht="23.25">
      <c r="E168" s="1" t="s">
        <v>893</v>
      </c>
    </row>
    <row r="169" ht="23.25">
      <c r="E169" s="1" t="s">
        <v>25</v>
      </c>
    </row>
    <row r="170" ht="23.25">
      <c r="E170" s="1" t="s">
        <v>894</v>
      </c>
    </row>
    <row r="183" ht="23.25">
      <c r="C183" s="1" t="s">
        <v>881</v>
      </c>
    </row>
    <row r="184" spans="2:8" ht="23.25">
      <c r="B184" s="1" t="s">
        <v>882</v>
      </c>
      <c r="H184" s="1" t="s">
        <v>346</v>
      </c>
    </row>
    <row r="185" spans="2:3" ht="23.25">
      <c r="B185" s="1" t="s">
        <v>883</v>
      </c>
      <c r="C185" s="1" t="e">
        <f>+#REF!</f>
        <v>#REF!</v>
      </c>
    </row>
    <row r="186" spans="2:6" ht="23.25">
      <c r="B186" s="1" t="s">
        <v>119</v>
      </c>
      <c r="C186" s="437" t="e">
        <f>+#REF!</f>
        <v>#REF!</v>
      </c>
      <c r="D186" s="1" t="s">
        <v>17</v>
      </c>
      <c r="E186" s="1" t="s">
        <v>884</v>
      </c>
      <c r="F186" s="1" t="e">
        <f>+#REF!</f>
        <v>#REF!</v>
      </c>
    </row>
    <row r="187" spans="2:6" ht="23.25">
      <c r="B187" s="1" t="s">
        <v>247</v>
      </c>
      <c r="C187" s="514" t="e">
        <f>+C153</f>
        <v>#REF!</v>
      </c>
      <c r="D187" s="514"/>
      <c r="E187" s="1" t="s">
        <v>28</v>
      </c>
      <c r="F187" s="1" t="e">
        <f>+#REF!</f>
        <v>#REF!</v>
      </c>
    </row>
    <row r="189" ht="23.25">
      <c r="G189" s="1" t="s">
        <v>886</v>
      </c>
    </row>
    <row r="190" ht="23.25">
      <c r="G190" s="1" t="s">
        <v>885</v>
      </c>
    </row>
    <row r="191" ht="23.25">
      <c r="F191" s="1" t="s">
        <v>887</v>
      </c>
    </row>
    <row r="192" ht="23.25">
      <c r="C192" s="1" t="s">
        <v>888</v>
      </c>
    </row>
    <row r="195" ht="23.25">
      <c r="B195" s="1" t="s">
        <v>889</v>
      </c>
    </row>
    <row r="196" ht="23.25">
      <c r="B196" s="1" t="s">
        <v>890</v>
      </c>
    </row>
    <row r="197" ht="23.25">
      <c r="B197" s="1" t="s">
        <v>891</v>
      </c>
    </row>
    <row r="199" ht="23.25">
      <c r="F199" s="1" t="s">
        <v>892</v>
      </c>
    </row>
    <row r="202" ht="23.25">
      <c r="E202" s="1" t="s">
        <v>893</v>
      </c>
    </row>
    <row r="203" ht="23.25">
      <c r="E203" s="1" t="s">
        <v>25</v>
      </c>
    </row>
    <row r="204" ht="23.25">
      <c r="E204" s="1" t="s">
        <v>894</v>
      </c>
    </row>
    <row r="217" ht="23.25">
      <c r="C217" s="1" t="s">
        <v>881</v>
      </c>
    </row>
    <row r="218" spans="2:8" ht="23.25">
      <c r="B218" s="1" t="s">
        <v>882</v>
      </c>
      <c r="H218" s="1" t="s">
        <v>346</v>
      </c>
    </row>
    <row r="219" spans="2:3" ht="23.25">
      <c r="B219" s="1" t="s">
        <v>883</v>
      </c>
      <c r="C219" s="1" t="e">
        <f>+#REF!</f>
        <v>#REF!</v>
      </c>
    </row>
    <row r="220" spans="2:6" ht="23.25">
      <c r="B220" s="1" t="s">
        <v>119</v>
      </c>
      <c r="C220" s="437" t="e">
        <f>+#REF!</f>
        <v>#REF!</v>
      </c>
      <c r="D220" s="1" t="s">
        <v>17</v>
      </c>
      <c r="E220" s="1" t="s">
        <v>884</v>
      </c>
      <c r="F220" s="1" t="e">
        <f>+F186</f>
        <v>#REF!</v>
      </c>
    </row>
    <row r="221" spans="2:6" ht="23.25">
      <c r="B221" s="1" t="s">
        <v>247</v>
      </c>
      <c r="C221" s="514" t="e">
        <f>+C187</f>
        <v>#REF!</v>
      </c>
      <c r="D221" s="514"/>
      <c r="E221" s="1" t="s">
        <v>28</v>
      </c>
      <c r="F221" s="1" t="e">
        <f>+#REF!</f>
        <v>#REF!</v>
      </c>
    </row>
    <row r="223" ht="23.25">
      <c r="G223" s="1" t="s">
        <v>886</v>
      </c>
    </row>
    <row r="224" ht="23.25">
      <c r="G224" s="1" t="s">
        <v>885</v>
      </c>
    </row>
    <row r="225" ht="23.25">
      <c r="F225" s="1" t="s">
        <v>887</v>
      </c>
    </row>
    <row r="226" ht="23.25">
      <c r="C226" s="1" t="s">
        <v>888</v>
      </c>
    </row>
    <row r="229" ht="23.25">
      <c r="B229" s="1" t="s">
        <v>889</v>
      </c>
    </row>
    <row r="230" ht="23.25">
      <c r="B230" s="1" t="s">
        <v>890</v>
      </c>
    </row>
    <row r="231" ht="23.25">
      <c r="B231" s="1" t="s">
        <v>891</v>
      </c>
    </row>
    <row r="233" ht="23.25">
      <c r="F233" s="1" t="s">
        <v>892</v>
      </c>
    </row>
    <row r="236" ht="23.25">
      <c r="E236" s="1" t="s">
        <v>893</v>
      </c>
    </row>
    <row r="237" ht="23.25">
      <c r="E237" s="1" t="s">
        <v>25</v>
      </c>
    </row>
    <row r="238" ht="23.25">
      <c r="E238" s="1" t="s">
        <v>894</v>
      </c>
    </row>
    <row r="251" ht="23.25">
      <c r="C251" s="1" t="s">
        <v>881</v>
      </c>
    </row>
    <row r="252" spans="2:8" ht="23.25">
      <c r="B252" s="1" t="s">
        <v>882</v>
      </c>
      <c r="H252" s="1" t="s">
        <v>346</v>
      </c>
    </row>
    <row r="253" spans="2:3" ht="23.25">
      <c r="B253" s="1" t="s">
        <v>883</v>
      </c>
      <c r="C253" s="1" t="e">
        <f>+#REF!</f>
        <v>#REF!</v>
      </c>
    </row>
    <row r="254" spans="2:6" ht="23.25">
      <c r="B254" s="1" t="s">
        <v>119</v>
      </c>
      <c r="C254" s="437" t="e">
        <f>+#REF!</f>
        <v>#REF!</v>
      </c>
      <c r="D254" s="1" t="s">
        <v>17</v>
      </c>
      <c r="E254" s="1" t="s">
        <v>884</v>
      </c>
      <c r="F254" s="1" t="e">
        <f>+F220</f>
        <v>#REF!</v>
      </c>
    </row>
    <row r="255" spans="2:6" ht="23.25">
      <c r="B255" s="1" t="s">
        <v>247</v>
      </c>
      <c r="C255" s="514" t="e">
        <f>+C221</f>
        <v>#REF!</v>
      </c>
      <c r="D255" s="514"/>
      <c r="E255" s="1" t="s">
        <v>28</v>
      </c>
      <c r="F255" s="1" t="e">
        <f>+#REF!</f>
        <v>#REF!</v>
      </c>
    </row>
    <row r="257" ht="23.25">
      <c r="G257" s="1" t="s">
        <v>886</v>
      </c>
    </row>
    <row r="258" ht="23.25">
      <c r="G258" s="1" t="s">
        <v>885</v>
      </c>
    </row>
    <row r="259" ht="23.25">
      <c r="F259" s="1" t="s">
        <v>887</v>
      </c>
    </row>
    <row r="260" ht="23.25">
      <c r="C260" s="1" t="s">
        <v>888</v>
      </c>
    </row>
    <row r="263" ht="23.25">
      <c r="B263" s="1" t="s">
        <v>889</v>
      </c>
    </row>
    <row r="264" ht="23.25">
      <c r="B264" s="1" t="s">
        <v>890</v>
      </c>
    </row>
    <row r="265" ht="23.25">
      <c r="B265" s="1" t="s">
        <v>891</v>
      </c>
    </row>
    <row r="267" ht="23.25">
      <c r="F267" s="1" t="s">
        <v>892</v>
      </c>
    </row>
    <row r="270" ht="23.25">
      <c r="E270" s="1" t="s">
        <v>893</v>
      </c>
    </row>
    <row r="271" ht="23.25">
      <c r="E271" s="1" t="s">
        <v>25</v>
      </c>
    </row>
    <row r="272" ht="23.25">
      <c r="E272" s="1" t="s">
        <v>894</v>
      </c>
    </row>
    <row r="285" ht="23.25">
      <c r="C285" s="1" t="s">
        <v>881</v>
      </c>
    </row>
    <row r="286" spans="2:8" ht="23.25">
      <c r="B286" s="1" t="s">
        <v>882</v>
      </c>
      <c r="H286" s="1" t="e">
        <f>+#REF!</f>
        <v>#REF!</v>
      </c>
    </row>
    <row r="287" spans="2:3" ht="23.25">
      <c r="B287" s="1" t="s">
        <v>883</v>
      </c>
      <c r="C287" s="1" t="e">
        <f>+#REF!</f>
        <v>#REF!</v>
      </c>
    </row>
    <row r="288" spans="2:6" ht="23.25">
      <c r="B288" s="1" t="s">
        <v>119</v>
      </c>
      <c r="C288" s="437">
        <v>10000</v>
      </c>
      <c r="D288" s="1" t="s">
        <v>17</v>
      </c>
      <c r="E288" s="1" t="s">
        <v>884</v>
      </c>
      <c r="F288" s="1" t="e">
        <f>+#REF!</f>
        <v>#REF!</v>
      </c>
    </row>
    <row r="289" spans="2:6" ht="23.25">
      <c r="B289" s="1" t="s">
        <v>247</v>
      </c>
      <c r="C289" s="514" t="e">
        <f>+#REF!</f>
        <v>#REF!</v>
      </c>
      <c r="D289" s="514"/>
      <c r="E289" s="1" t="s">
        <v>28</v>
      </c>
      <c r="F289" s="1" t="e">
        <f>+#REF!</f>
        <v>#REF!</v>
      </c>
    </row>
    <row r="291" ht="23.25">
      <c r="G291" s="1" t="s">
        <v>886</v>
      </c>
    </row>
    <row r="292" ht="23.25">
      <c r="G292" s="1" t="s">
        <v>885</v>
      </c>
    </row>
    <row r="293" ht="23.25">
      <c r="F293" s="1" t="s">
        <v>887</v>
      </c>
    </row>
    <row r="294" ht="23.25">
      <c r="C294" s="1" t="s">
        <v>888</v>
      </c>
    </row>
    <row r="297" ht="23.25">
      <c r="B297" s="1" t="s">
        <v>889</v>
      </c>
    </row>
    <row r="298" ht="23.25">
      <c r="B298" s="1" t="s">
        <v>890</v>
      </c>
    </row>
    <row r="299" ht="23.25">
      <c r="B299" s="1" t="s">
        <v>891</v>
      </c>
    </row>
    <row r="301" ht="23.25">
      <c r="F301" s="1" t="s">
        <v>892</v>
      </c>
    </row>
    <row r="304" ht="23.25">
      <c r="E304" s="1" t="s">
        <v>893</v>
      </c>
    </row>
    <row r="305" ht="23.25">
      <c r="E305" s="1" t="s">
        <v>25</v>
      </c>
    </row>
    <row r="306" ht="23.25">
      <c r="E306" s="1" t="s">
        <v>894</v>
      </c>
    </row>
    <row r="319" ht="23.25">
      <c r="C319" s="1" t="s">
        <v>881</v>
      </c>
    </row>
    <row r="320" spans="2:8" ht="23.25">
      <c r="B320" s="1" t="s">
        <v>882</v>
      </c>
      <c r="H320" s="1" t="e">
        <f>+#REF!</f>
        <v>#REF!</v>
      </c>
    </row>
    <row r="321" spans="2:3" ht="23.25">
      <c r="B321" s="1" t="s">
        <v>883</v>
      </c>
      <c r="C321" s="1" t="e">
        <f>+#REF!</f>
        <v>#REF!</v>
      </c>
    </row>
    <row r="322" spans="2:6" ht="23.25">
      <c r="B322" s="1" t="s">
        <v>119</v>
      </c>
      <c r="C322" s="437">
        <v>10000</v>
      </c>
      <c r="D322" s="1" t="s">
        <v>17</v>
      </c>
      <c r="E322" s="1" t="s">
        <v>884</v>
      </c>
      <c r="F322" s="1" t="e">
        <f>+H320</f>
        <v>#REF!</v>
      </c>
    </row>
    <row r="323" spans="2:6" ht="23.25">
      <c r="B323" s="1" t="s">
        <v>247</v>
      </c>
      <c r="C323" s="514" t="e">
        <f>+#REF!</f>
        <v>#REF!</v>
      </c>
      <c r="D323" s="514"/>
      <c r="E323" s="1" t="s">
        <v>28</v>
      </c>
      <c r="F323" s="1" t="e">
        <f>+#REF!</f>
        <v>#REF!</v>
      </c>
    </row>
    <row r="325" ht="23.25">
      <c r="G325" s="1" t="s">
        <v>886</v>
      </c>
    </row>
    <row r="326" ht="23.25">
      <c r="G326" s="1" t="s">
        <v>885</v>
      </c>
    </row>
    <row r="327" ht="23.25">
      <c r="F327" s="1" t="s">
        <v>887</v>
      </c>
    </row>
    <row r="328" ht="23.25">
      <c r="C328" s="1" t="s">
        <v>888</v>
      </c>
    </row>
    <row r="331" ht="23.25">
      <c r="B331" s="1" t="s">
        <v>889</v>
      </c>
    </row>
    <row r="332" ht="23.25">
      <c r="B332" s="1" t="s">
        <v>890</v>
      </c>
    </row>
    <row r="333" ht="23.25">
      <c r="B333" s="1" t="s">
        <v>891</v>
      </c>
    </row>
    <row r="335" ht="23.25">
      <c r="F335" s="1" t="s">
        <v>892</v>
      </c>
    </row>
    <row r="338" ht="23.25">
      <c r="E338" s="1" t="s">
        <v>893</v>
      </c>
    </row>
    <row r="339" ht="23.25">
      <c r="E339" s="1" t="s">
        <v>25</v>
      </c>
    </row>
    <row r="340" ht="23.25">
      <c r="E340" s="1" t="s">
        <v>894</v>
      </c>
    </row>
    <row r="353" ht="23.25">
      <c r="C353" s="1" t="s">
        <v>881</v>
      </c>
    </row>
    <row r="354" spans="2:8" ht="23.25">
      <c r="B354" s="1" t="s">
        <v>882</v>
      </c>
      <c r="H354" s="1" t="e">
        <f>+#REF!</f>
        <v>#REF!</v>
      </c>
    </row>
    <row r="355" spans="2:3" ht="23.25">
      <c r="B355" s="1" t="s">
        <v>883</v>
      </c>
      <c r="C355" s="1" t="e">
        <f>+#REF!</f>
        <v>#REF!</v>
      </c>
    </row>
    <row r="356" spans="2:6" ht="23.25">
      <c r="B356" s="1" t="s">
        <v>119</v>
      </c>
      <c r="C356" s="437">
        <v>10000</v>
      </c>
      <c r="D356" s="1" t="s">
        <v>17</v>
      </c>
      <c r="E356" s="1" t="s">
        <v>884</v>
      </c>
      <c r="F356" s="1" t="e">
        <f>+H354</f>
        <v>#REF!</v>
      </c>
    </row>
    <row r="357" spans="2:6" ht="23.25">
      <c r="B357" s="1" t="s">
        <v>247</v>
      </c>
      <c r="C357" s="514" t="e">
        <f>+#REF!</f>
        <v>#REF!</v>
      </c>
      <c r="D357" s="514"/>
      <c r="E357" s="1" t="s">
        <v>28</v>
      </c>
      <c r="F357" s="1" t="e">
        <f>+#REF!</f>
        <v>#REF!</v>
      </c>
    </row>
    <row r="359" ht="23.25">
      <c r="G359" s="1" t="s">
        <v>886</v>
      </c>
    </row>
    <row r="360" ht="23.25">
      <c r="G360" s="1" t="s">
        <v>885</v>
      </c>
    </row>
    <row r="361" ht="23.25">
      <c r="F361" s="1" t="s">
        <v>887</v>
      </c>
    </row>
    <row r="362" ht="23.25">
      <c r="C362" s="1" t="s">
        <v>888</v>
      </c>
    </row>
    <row r="365" ht="23.25">
      <c r="B365" s="1" t="s">
        <v>889</v>
      </c>
    </row>
    <row r="366" ht="23.25">
      <c r="B366" s="1" t="s">
        <v>890</v>
      </c>
    </row>
    <row r="367" ht="23.25">
      <c r="B367" s="1" t="s">
        <v>891</v>
      </c>
    </row>
    <row r="369" ht="23.25">
      <c r="F369" s="1" t="s">
        <v>892</v>
      </c>
    </row>
    <row r="372" ht="23.25">
      <c r="E372" s="1" t="s">
        <v>893</v>
      </c>
    </row>
    <row r="373" ht="23.25">
      <c r="E373" s="1" t="s">
        <v>25</v>
      </c>
    </row>
    <row r="374" ht="23.25">
      <c r="E374" s="1" t="s">
        <v>894</v>
      </c>
    </row>
    <row r="387" ht="23.25">
      <c r="C387" s="1" t="s">
        <v>881</v>
      </c>
    </row>
    <row r="388" spans="2:8" ht="23.25">
      <c r="B388" s="1" t="s">
        <v>882</v>
      </c>
      <c r="H388" s="1" t="e">
        <f>+#REF!</f>
        <v>#REF!</v>
      </c>
    </row>
    <row r="389" spans="2:3" ht="23.25">
      <c r="B389" s="1" t="s">
        <v>883</v>
      </c>
      <c r="C389" s="1" t="e">
        <f>+#REF!</f>
        <v>#REF!</v>
      </c>
    </row>
    <row r="390" spans="2:6" ht="23.25">
      <c r="B390" s="1" t="s">
        <v>119</v>
      </c>
      <c r="C390" s="437">
        <v>10000</v>
      </c>
      <c r="D390" s="1" t="s">
        <v>17</v>
      </c>
      <c r="E390" s="1" t="s">
        <v>884</v>
      </c>
      <c r="F390" s="1" t="e">
        <f>+H388</f>
        <v>#REF!</v>
      </c>
    </row>
    <row r="391" spans="2:6" ht="23.25">
      <c r="B391" s="1" t="s">
        <v>247</v>
      </c>
      <c r="C391" s="514" t="e">
        <f>+#REF!</f>
        <v>#REF!</v>
      </c>
      <c r="D391" s="514"/>
      <c r="E391" s="1" t="s">
        <v>28</v>
      </c>
      <c r="F391" s="1" t="e">
        <f>+#REF!</f>
        <v>#REF!</v>
      </c>
    </row>
    <row r="393" ht="23.25">
      <c r="G393" s="1" t="s">
        <v>886</v>
      </c>
    </row>
    <row r="394" ht="23.25">
      <c r="G394" s="1" t="s">
        <v>885</v>
      </c>
    </row>
    <row r="395" ht="23.25">
      <c r="F395" s="1" t="s">
        <v>887</v>
      </c>
    </row>
    <row r="396" ht="23.25">
      <c r="C396" s="1" t="s">
        <v>888</v>
      </c>
    </row>
    <row r="399" ht="23.25">
      <c r="B399" s="1" t="s">
        <v>889</v>
      </c>
    </row>
    <row r="400" ht="23.25">
      <c r="B400" s="1" t="s">
        <v>890</v>
      </c>
    </row>
    <row r="401" ht="23.25">
      <c r="B401" s="1" t="s">
        <v>891</v>
      </c>
    </row>
    <row r="403" ht="23.25">
      <c r="F403" s="1" t="s">
        <v>892</v>
      </c>
    </row>
    <row r="406" ht="23.25">
      <c r="E406" s="1" t="s">
        <v>893</v>
      </c>
    </row>
    <row r="407" ht="23.25">
      <c r="E407" s="1" t="s">
        <v>25</v>
      </c>
    </row>
    <row r="408" ht="23.25">
      <c r="E408" s="1" t="s">
        <v>894</v>
      </c>
    </row>
    <row r="421" ht="23.25">
      <c r="C421" s="1" t="s">
        <v>881</v>
      </c>
    </row>
    <row r="422" spans="2:8" ht="23.25">
      <c r="B422" s="1" t="s">
        <v>882</v>
      </c>
      <c r="H422" s="1" t="e">
        <f>+#REF!</f>
        <v>#REF!</v>
      </c>
    </row>
    <row r="423" spans="2:3" ht="23.25">
      <c r="B423" s="1" t="s">
        <v>883</v>
      </c>
      <c r="C423" s="1" t="e">
        <f>+#REF!</f>
        <v>#REF!</v>
      </c>
    </row>
    <row r="424" spans="2:6" ht="23.25">
      <c r="B424" s="1" t="s">
        <v>119</v>
      </c>
      <c r="C424" s="437">
        <v>10000</v>
      </c>
      <c r="D424" s="1" t="s">
        <v>17</v>
      </c>
      <c r="E424" s="1" t="s">
        <v>884</v>
      </c>
      <c r="F424" s="1" t="e">
        <f>+H422</f>
        <v>#REF!</v>
      </c>
    </row>
    <row r="425" spans="2:6" ht="23.25">
      <c r="B425" s="1" t="s">
        <v>247</v>
      </c>
      <c r="C425" s="514" t="e">
        <f>+#REF!</f>
        <v>#REF!</v>
      </c>
      <c r="D425" s="514"/>
      <c r="E425" s="1" t="s">
        <v>28</v>
      </c>
      <c r="F425" s="1" t="e">
        <f>+#REF!</f>
        <v>#REF!</v>
      </c>
    </row>
    <row r="427" ht="23.25">
      <c r="G427" s="1" t="s">
        <v>886</v>
      </c>
    </row>
    <row r="428" ht="23.25">
      <c r="G428" s="1" t="s">
        <v>885</v>
      </c>
    </row>
    <row r="429" ht="23.25">
      <c r="F429" s="1" t="s">
        <v>887</v>
      </c>
    </row>
    <row r="430" ht="23.25">
      <c r="C430" s="1" t="s">
        <v>888</v>
      </c>
    </row>
    <row r="433" ht="23.25">
      <c r="B433" s="1" t="s">
        <v>889</v>
      </c>
    </row>
    <row r="434" ht="23.25">
      <c r="B434" s="1" t="s">
        <v>890</v>
      </c>
    </row>
    <row r="435" ht="23.25">
      <c r="B435" s="1" t="s">
        <v>891</v>
      </c>
    </row>
    <row r="437" ht="23.25">
      <c r="F437" s="1" t="s">
        <v>892</v>
      </c>
    </row>
    <row r="440" ht="23.25">
      <c r="E440" s="1" t="s">
        <v>893</v>
      </c>
    </row>
    <row r="441" ht="23.25">
      <c r="E441" s="1" t="s">
        <v>25</v>
      </c>
    </row>
    <row r="442" ht="23.25">
      <c r="E442" s="1" t="s">
        <v>894</v>
      </c>
    </row>
    <row r="455" ht="23.25">
      <c r="C455" s="1" t="s">
        <v>881</v>
      </c>
    </row>
    <row r="456" spans="2:8" ht="23.25">
      <c r="B456" s="1" t="s">
        <v>882</v>
      </c>
      <c r="H456" s="1" t="str">
        <f>+Sheet1!C15</f>
        <v>รร.บ้านหนองแวง</v>
      </c>
    </row>
    <row r="457" spans="2:3" ht="23.25">
      <c r="B457" s="1" t="s">
        <v>883</v>
      </c>
      <c r="C457" s="1" t="e">
        <f>+#REF!</f>
        <v>#REF!</v>
      </c>
    </row>
    <row r="458" spans="2:6" ht="23.25">
      <c r="B458" s="1" t="s">
        <v>119</v>
      </c>
      <c r="C458" s="437">
        <v>10000</v>
      </c>
      <c r="D458" s="1" t="s">
        <v>17</v>
      </c>
      <c r="E458" s="1" t="s">
        <v>884</v>
      </c>
      <c r="F458" s="1" t="e">
        <f>+#REF!</f>
        <v>#REF!</v>
      </c>
    </row>
    <row r="459" spans="2:6" ht="23.25">
      <c r="B459" s="1" t="s">
        <v>247</v>
      </c>
      <c r="C459" s="515" t="e">
        <f>+#REF!</f>
        <v>#REF!</v>
      </c>
      <c r="D459" s="514"/>
      <c r="E459" s="1" t="s">
        <v>28</v>
      </c>
      <c r="F459" s="1" t="e">
        <f>+#REF!</f>
        <v>#REF!</v>
      </c>
    </row>
    <row r="461" ht="23.25">
      <c r="G461" s="1" t="s">
        <v>886</v>
      </c>
    </row>
    <row r="462" ht="23.25">
      <c r="G462" s="1" t="s">
        <v>885</v>
      </c>
    </row>
    <row r="463" ht="23.25">
      <c r="F463" s="1" t="s">
        <v>887</v>
      </c>
    </row>
    <row r="464" ht="23.25">
      <c r="C464" s="1" t="s">
        <v>888</v>
      </c>
    </row>
    <row r="467" ht="23.25">
      <c r="B467" s="1" t="s">
        <v>889</v>
      </c>
    </row>
    <row r="468" ht="23.25">
      <c r="B468" s="1" t="s">
        <v>890</v>
      </c>
    </row>
    <row r="469" ht="23.25">
      <c r="B469" s="1" t="s">
        <v>891</v>
      </c>
    </row>
    <row r="471" ht="23.25">
      <c r="F471" s="1" t="s">
        <v>892</v>
      </c>
    </row>
    <row r="474" ht="23.25">
      <c r="E474" s="1" t="s">
        <v>893</v>
      </c>
    </row>
    <row r="475" ht="23.25">
      <c r="E475" s="1" t="s">
        <v>25</v>
      </c>
    </row>
    <row r="476" ht="23.25">
      <c r="E476" s="1" t="s">
        <v>894</v>
      </c>
    </row>
    <row r="489" ht="23.25">
      <c r="C489" s="1" t="s">
        <v>881</v>
      </c>
    </row>
    <row r="490" spans="2:8" ht="23.25">
      <c r="B490" s="1" t="s">
        <v>882</v>
      </c>
      <c r="H490" s="1" t="str">
        <f>+Sheet1!C16</f>
        <v>รร.บ้านห้วยพลวง</v>
      </c>
    </row>
    <row r="491" spans="2:3" ht="23.25">
      <c r="B491" s="1" t="s">
        <v>883</v>
      </c>
      <c r="C491" s="1" t="e">
        <f>+#REF!</f>
        <v>#REF!</v>
      </c>
    </row>
    <row r="492" spans="2:6" ht="23.25">
      <c r="B492" s="1" t="s">
        <v>119</v>
      </c>
      <c r="C492" s="437">
        <v>10000</v>
      </c>
      <c r="D492" s="1" t="s">
        <v>17</v>
      </c>
      <c r="E492" s="1" t="s">
        <v>884</v>
      </c>
      <c r="F492" s="1" t="e">
        <f>+#REF!</f>
        <v>#REF!</v>
      </c>
    </row>
    <row r="493" spans="2:6" ht="23.25">
      <c r="B493" s="1" t="s">
        <v>247</v>
      </c>
      <c r="C493" s="515" t="e">
        <f>+#REF!</f>
        <v>#REF!</v>
      </c>
      <c r="D493" s="514"/>
      <c r="E493" s="1" t="s">
        <v>28</v>
      </c>
      <c r="F493" s="1" t="e">
        <f>+#REF!</f>
        <v>#REF!</v>
      </c>
    </row>
    <row r="495" ht="23.25">
      <c r="G495" s="1" t="s">
        <v>886</v>
      </c>
    </row>
    <row r="496" ht="23.25">
      <c r="G496" s="1" t="s">
        <v>885</v>
      </c>
    </row>
    <row r="497" ht="23.25">
      <c r="F497" s="1" t="s">
        <v>887</v>
      </c>
    </row>
    <row r="498" ht="23.25">
      <c r="C498" s="1" t="s">
        <v>888</v>
      </c>
    </row>
    <row r="501" ht="23.25">
      <c r="B501" s="1" t="s">
        <v>889</v>
      </c>
    </row>
    <row r="502" ht="23.25">
      <c r="B502" s="1" t="s">
        <v>890</v>
      </c>
    </row>
    <row r="503" ht="23.25">
      <c r="B503" s="1" t="s">
        <v>891</v>
      </c>
    </row>
    <row r="505" ht="23.25">
      <c r="F505" s="1" t="s">
        <v>892</v>
      </c>
    </row>
    <row r="508" ht="23.25">
      <c r="E508" s="1" t="s">
        <v>893</v>
      </c>
    </row>
    <row r="509" ht="23.25">
      <c r="E509" s="1" t="s">
        <v>25</v>
      </c>
    </row>
    <row r="510" ht="23.25">
      <c r="E510" s="1" t="s">
        <v>894</v>
      </c>
    </row>
    <row r="523" ht="23.25">
      <c r="C523" s="1" t="s">
        <v>881</v>
      </c>
    </row>
    <row r="524" spans="2:8" ht="23.25">
      <c r="B524" s="1" t="s">
        <v>882</v>
      </c>
      <c r="H524" s="1" t="str">
        <f>+Sheet1!C17</f>
        <v>รร.บ้านโนนดินจี่</v>
      </c>
    </row>
    <row r="525" spans="2:3" ht="23.25">
      <c r="B525" s="1" t="s">
        <v>883</v>
      </c>
      <c r="C525" s="1" t="e">
        <f>+#REF!</f>
        <v>#REF!</v>
      </c>
    </row>
    <row r="526" spans="2:6" ht="23.25">
      <c r="B526" s="1" t="s">
        <v>119</v>
      </c>
      <c r="C526" s="437">
        <v>10000</v>
      </c>
      <c r="D526" s="1" t="s">
        <v>17</v>
      </c>
      <c r="E526" s="1" t="s">
        <v>884</v>
      </c>
      <c r="F526" s="1" t="e">
        <f>+#REF!</f>
        <v>#REF!</v>
      </c>
    </row>
    <row r="527" spans="2:6" ht="23.25">
      <c r="B527" s="1" t="s">
        <v>247</v>
      </c>
      <c r="C527" s="515" t="e">
        <f>+#REF!</f>
        <v>#REF!</v>
      </c>
      <c r="D527" s="514"/>
      <c r="E527" s="1" t="s">
        <v>28</v>
      </c>
      <c r="F527" s="1" t="e">
        <f>+#REF!</f>
        <v>#REF!</v>
      </c>
    </row>
    <row r="529" ht="23.25">
      <c r="G529" s="1" t="s">
        <v>886</v>
      </c>
    </row>
    <row r="530" ht="23.25">
      <c r="G530" s="1" t="s">
        <v>885</v>
      </c>
    </row>
    <row r="531" ht="23.25">
      <c r="F531" s="1" t="s">
        <v>887</v>
      </c>
    </row>
    <row r="532" ht="23.25">
      <c r="C532" s="1" t="s">
        <v>888</v>
      </c>
    </row>
    <row r="535" ht="23.25">
      <c r="B535" s="1" t="s">
        <v>889</v>
      </c>
    </row>
    <row r="536" ht="23.25">
      <c r="B536" s="1" t="s">
        <v>890</v>
      </c>
    </row>
    <row r="537" ht="23.25">
      <c r="B537" s="1" t="s">
        <v>891</v>
      </c>
    </row>
    <row r="539" ht="23.25">
      <c r="F539" s="1" t="s">
        <v>892</v>
      </c>
    </row>
    <row r="542" ht="23.25">
      <c r="E542" s="1" t="s">
        <v>893</v>
      </c>
    </row>
    <row r="543" ht="23.25">
      <c r="E543" s="1" t="s">
        <v>25</v>
      </c>
    </row>
    <row r="544" ht="23.25">
      <c r="E544" s="1" t="s">
        <v>894</v>
      </c>
    </row>
    <row r="557" ht="23.25">
      <c r="C557" s="1" t="s">
        <v>881</v>
      </c>
    </row>
    <row r="558" spans="2:8" ht="23.25">
      <c r="B558" s="1" t="s">
        <v>882</v>
      </c>
      <c r="H558" s="1" t="str">
        <f>+Sheet1!C18</f>
        <v>รร.เนรมิต</v>
      </c>
    </row>
    <row r="559" spans="2:3" ht="23.25">
      <c r="B559" s="1" t="s">
        <v>883</v>
      </c>
      <c r="C559" s="1" t="e">
        <f>+#REF!</f>
        <v>#REF!</v>
      </c>
    </row>
    <row r="560" spans="2:6" ht="23.25">
      <c r="B560" s="1" t="s">
        <v>119</v>
      </c>
      <c r="C560" s="437">
        <v>10000</v>
      </c>
      <c r="D560" s="1" t="s">
        <v>17</v>
      </c>
      <c r="E560" s="1" t="s">
        <v>884</v>
      </c>
      <c r="F560" s="1" t="e">
        <f>+#REF!</f>
        <v>#REF!</v>
      </c>
    </row>
    <row r="561" spans="2:6" ht="23.25">
      <c r="B561" s="1" t="s">
        <v>247</v>
      </c>
      <c r="C561" s="515" t="e">
        <f>+#REF!</f>
        <v>#REF!</v>
      </c>
      <c r="D561" s="514"/>
      <c r="E561" s="1" t="s">
        <v>28</v>
      </c>
      <c r="F561" s="1" t="e">
        <f>+#REF!</f>
        <v>#REF!</v>
      </c>
    </row>
    <row r="563" ht="23.25">
      <c r="G563" s="1" t="s">
        <v>886</v>
      </c>
    </row>
    <row r="564" ht="23.25">
      <c r="G564" s="1" t="s">
        <v>885</v>
      </c>
    </row>
    <row r="565" ht="23.25">
      <c r="F565" s="1" t="s">
        <v>887</v>
      </c>
    </row>
    <row r="566" ht="23.25">
      <c r="C566" s="1" t="s">
        <v>888</v>
      </c>
    </row>
    <row r="569" ht="23.25">
      <c r="B569" s="1" t="s">
        <v>889</v>
      </c>
    </row>
    <row r="570" ht="23.25">
      <c r="B570" s="1" t="s">
        <v>890</v>
      </c>
    </row>
    <row r="571" ht="23.25">
      <c r="B571" s="1" t="s">
        <v>891</v>
      </c>
    </row>
    <row r="573" ht="23.25">
      <c r="F573" s="1" t="s">
        <v>892</v>
      </c>
    </row>
    <row r="576" ht="23.25">
      <c r="E576" s="1" t="s">
        <v>893</v>
      </c>
    </row>
    <row r="577" ht="23.25">
      <c r="E577" s="1" t="s">
        <v>25</v>
      </c>
    </row>
    <row r="578" ht="23.25">
      <c r="E578" s="1" t="s">
        <v>894</v>
      </c>
    </row>
  </sheetData>
  <sheetProtection/>
  <mergeCells count="17">
    <mergeCell ref="C391:D391"/>
    <mergeCell ref="C17:D17"/>
    <mergeCell ref="C51:D51"/>
    <mergeCell ref="C85:D85"/>
    <mergeCell ref="C119:D119"/>
    <mergeCell ref="C153:D153"/>
    <mergeCell ref="C187:D187"/>
    <mergeCell ref="C425:D425"/>
    <mergeCell ref="C459:D459"/>
    <mergeCell ref="C493:D493"/>
    <mergeCell ref="C527:D527"/>
    <mergeCell ref="C561:D561"/>
    <mergeCell ref="C221:D221"/>
    <mergeCell ref="C255:D255"/>
    <mergeCell ref="C289:D289"/>
    <mergeCell ref="C323:D323"/>
    <mergeCell ref="C357:D357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2169"/>
  <sheetViews>
    <sheetView view="pageBreakPreview" zoomScale="160" zoomScaleNormal="130" zoomScaleSheetLayoutView="160" zoomScalePageLayoutView="0" workbookViewId="0" topLeftCell="A2166">
      <selection activeCell="C2148" sqref="C2148"/>
    </sheetView>
  </sheetViews>
  <sheetFormatPr defaultColWidth="9.140625" defaultRowHeight="15"/>
  <cols>
    <col min="1" max="1" width="2.140625" style="6" customWidth="1"/>
    <col min="2" max="2" width="9.00390625" style="6" customWidth="1"/>
    <col min="3" max="3" width="10.140625" style="6" customWidth="1"/>
    <col min="4" max="5" width="9.00390625" style="6" customWidth="1"/>
    <col min="6" max="6" width="11.8515625" style="6" customWidth="1"/>
    <col min="7" max="7" width="5.140625" style="6" customWidth="1"/>
    <col min="8" max="10" width="9.00390625" style="6" customWidth="1"/>
    <col min="11" max="11" width="9.140625" style="6" customWidth="1"/>
    <col min="12" max="14" width="9.00390625" style="8" customWidth="1"/>
    <col min="15" max="16384" width="9.00390625" style="6" customWidth="1"/>
  </cols>
  <sheetData>
    <row r="1" spans="3:10" ht="23.25">
      <c r="C1" s="516" t="s">
        <v>54</v>
      </c>
      <c r="D1" s="516"/>
      <c r="E1" s="516"/>
      <c r="F1" s="516"/>
      <c r="G1" s="516"/>
      <c r="H1" s="516"/>
      <c r="I1" s="516"/>
      <c r="J1" s="516"/>
    </row>
    <row r="2" spans="3:10" ht="23.25">
      <c r="C2" s="516" t="s">
        <v>75</v>
      </c>
      <c r="D2" s="516"/>
      <c r="E2" s="516"/>
      <c r="F2" s="516"/>
      <c r="G2" s="516"/>
      <c r="H2" s="516"/>
      <c r="I2" s="516"/>
      <c r="J2" s="516"/>
    </row>
    <row r="3" spans="9:11" ht="23.25">
      <c r="I3" s="7" t="s">
        <v>53</v>
      </c>
      <c r="J3" s="6">
        <v>1</v>
      </c>
      <c r="K3" s="6" t="s">
        <v>52</v>
      </c>
    </row>
    <row r="4" spans="6:8" ht="23.25">
      <c r="F4" s="7" t="s">
        <v>1</v>
      </c>
      <c r="G4" s="214">
        <v>21</v>
      </c>
      <c r="H4" s="6" t="s">
        <v>11</v>
      </c>
    </row>
    <row r="5" ht="23.25">
      <c r="B5" s="6" t="s">
        <v>42</v>
      </c>
    </row>
    <row r="6" spans="2:3" ht="23.25">
      <c r="B6" s="6" t="s">
        <v>2</v>
      </c>
      <c r="C6" s="6" t="s">
        <v>73</v>
      </c>
    </row>
    <row r="7" ht="23.25">
      <c r="B7" s="6" t="e">
        <f>+#REF!</f>
        <v>#REF!</v>
      </c>
    </row>
    <row r="8" spans="2:6" ht="23.25">
      <c r="B8" s="6" t="s">
        <v>72</v>
      </c>
      <c r="F8" s="104" t="s">
        <v>189</v>
      </c>
    </row>
    <row r="9" spans="2:8" ht="23.25">
      <c r="B9" s="6" t="s">
        <v>16</v>
      </c>
      <c r="C9" s="8" t="e">
        <f>+'5.รายงานการจัดท้เช็ค'!J5</f>
        <v>#REF!</v>
      </c>
      <c r="D9" s="6" t="s">
        <v>74</v>
      </c>
      <c r="H9" s="6" t="str">
        <f>+F8</f>
        <v>บ้านโอโล  หมู่ที่  1</v>
      </c>
    </row>
    <row r="10" spans="2:6" ht="23.25">
      <c r="B10" s="6" t="s">
        <v>5</v>
      </c>
      <c r="E10" s="8" t="e">
        <f>+C9</f>
        <v>#REF!</v>
      </c>
      <c r="F10" s="6" t="s">
        <v>6</v>
      </c>
    </row>
    <row r="11" spans="2:8" ht="23.25">
      <c r="B11" s="6" t="s">
        <v>79</v>
      </c>
      <c r="G11" s="8" t="s">
        <v>660</v>
      </c>
      <c r="H11" s="6" t="s">
        <v>7</v>
      </c>
    </row>
    <row r="12" spans="2:10" ht="23.25">
      <c r="B12" s="6" t="s">
        <v>80</v>
      </c>
      <c r="G12" s="6" t="str">
        <f>+'9.รายชื่อแผนงาน โครงการ ฯ'!F3</f>
        <v>นายมารุต  เชิดสกุล</v>
      </c>
      <c r="J12" s="6" t="str">
        <f>+'9.รายชื่อแผนงาน โครงการ ฯ'!G3</f>
        <v>น.ส.ประยงค์  หมู่โสภิญ</v>
      </c>
    </row>
    <row r="13" spans="2:4" ht="23.25">
      <c r="B13" s="6" t="str">
        <f>+'9.รายชื่อแผนงาน โครงการ ฯ'!H3</f>
        <v>นางรุ่งรัศมี  นิมิตดี</v>
      </c>
      <c r="D13" s="6" t="s">
        <v>31</v>
      </c>
    </row>
    <row r="14" ht="23.25">
      <c r="D14" s="6" t="s">
        <v>55</v>
      </c>
    </row>
    <row r="15" ht="23.25">
      <c r="D15" s="6" t="s">
        <v>9</v>
      </c>
    </row>
    <row r="16" ht="23.25">
      <c r="D16" s="6" t="s">
        <v>10</v>
      </c>
    </row>
    <row r="17" spans="2:11" ht="23.25">
      <c r="B17" s="9" t="s">
        <v>76</v>
      </c>
      <c r="C17" s="10" t="s">
        <v>45</v>
      </c>
      <c r="D17" s="10"/>
      <c r="E17" s="10"/>
      <c r="F17" s="10"/>
      <c r="G17" s="11" t="s">
        <v>43</v>
      </c>
      <c r="H17" s="10" t="s">
        <v>44</v>
      </c>
      <c r="I17" s="10"/>
      <c r="J17" s="10"/>
      <c r="K17" s="12"/>
    </row>
    <row r="18" spans="2:11" ht="23.25">
      <c r="B18" s="13"/>
      <c r="C18" s="14" t="s">
        <v>46</v>
      </c>
      <c r="D18" s="14"/>
      <c r="E18" s="14"/>
      <c r="F18" s="14"/>
      <c r="G18" s="212" t="s">
        <v>47</v>
      </c>
      <c r="H18" s="14" t="s">
        <v>15</v>
      </c>
      <c r="I18" s="14"/>
      <c r="J18" s="14"/>
      <c r="K18" s="15"/>
    </row>
    <row r="19" spans="2:11" ht="23.25">
      <c r="B19" s="212" t="s">
        <v>12</v>
      </c>
      <c r="C19" s="16" t="e">
        <f>+E10</f>
        <v>#REF!</v>
      </c>
      <c r="D19" s="14" t="s">
        <v>17</v>
      </c>
      <c r="E19" s="14"/>
      <c r="F19" s="14"/>
      <c r="G19" s="13"/>
      <c r="H19" s="213" t="s">
        <v>16</v>
      </c>
      <c r="I19" s="16" t="e">
        <f>+C19</f>
        <v>#REF!</v>
      </c>
      <c r="J19" s="14" t="s">
        <v>17</v>
      </c>
      <c r="K19" s="15"/>
    </row>
    <row r="20" spans="2:11" ht="23.25">
      <c r="B20" s="13"/>
      <c r="C20" s="14" t="s">
        <v>320</v>
      </c>
      <c r="D20" s="14"/>
      <c r="E20" s="14"/>
      <c r="F20" s="14"/>
      <c r="G20" s="13"/>
      <c r="H20" s="14"/>
      <c r="I20" s="14"/>
      <c r="J20" s="14"/>
      <c r="K20" s="15"/>
    </row>
    <row r="21" spans="2:11" ht="23.25">
      <c r="B21" s="13"/>
      <c r="C21" s="14"/>
      <c r="D21" s="14"/>
      <c r="E21" s="14"/>
      <c r="F21" s="14"/>
      <c r="G21" s="13"/>
      <c r="H21" s="14"/>
      <c r="I21" s="14"/>
      <c r="J21" s="14"/>
      <c r="K21" s="15"/>
    </row>
    <row r="22" spans="2:11" ht="23.25">
      <c r="B22" s="13" t="s">
        <v>3</v>
      </c>
      <c r="C22" s="14"/>
      <c r="D22" s="14"/>
      <c r="E22" s="14"/>
      <c r="F22" s="14"/>
      <c r="G22" s="13" t="s">
        <v>14</v>
      </c>
      <c r="H22" s="14"/>
      <c r="I22" s="14"/>
      <c r="J22" s="14"/>
      <c r="K22" s="15"/>
    </row>
    <row r="23" spans="2:11" ht="23.25">
      <c r="B23" s="13" t="s">
        <v>13</v>
      </c>
      <c r="C23" s="14"/>
      <c r="D23" s="14"/>
      <c r="E23" s="14"/>
      <c r="F23" s="14"/>
      <c r="G23" s="13" t="s">
        <v>2</v>
      </c>
      <c r="H23" s="14" t="s">
        <v>8</v>
      </c>
      <c r="I23" s="14"/>
      <c r="J23" s="14"/>
      <c r="K23" s="15"/>
    </row>
    <row r="24" spans="2:11" ht="23.25">
      <c r="B24" s="17" t="s">
        <v>1</v>
      </c>
      <c r="C24" s="18">
        <f>+G4</f>
        <v>21</v>
      </c>
      <c r="D24" s="19" t="s">
        <v>11</v>
      </c>
      <c r="E24" s="19"/>
      <c r="F24" s="19"/>
      <c r="G24" s="17" t="s">
        <v>1</v>
      </c>
      <c r="H24" s="18">
        <f>+C24</f>
        <v>21</v>
      </c>
      <c r="I24" s="19" t="s">
        <v>11</v>
      </c>
      <c r="J24" s="19"/>
      <c r="K24" s="20"/>
    </row>
    <row r="25" spans="2:11" ht="23.25">
      <c r="B25" s="11" t="s">
        <v>42</v>
      </c>
      <c r="C25" s="10"/>
      <c r="D25" s="10"/>
      <c r="E25" s="10"/>
      <c r="F25" s="10"/>
      <c r="G25" s="9" t="s">
        <v>47</v>
      </c>
      <c r="H25" s="10" t="s">
        <v>22</v>
      </c>
      <c r="I25" s="10"/>
      <c r="J25" s="10"/>
      <c r="K25" s="12"/>
    </row>
    <row r="26" spans="2:11" ht="23.25">
      <c r="B26" s="212" t="s">
        <v>47</v>
      </c>
      <c r="C26" s="14" t="s">
        <v>18</v>
      </c>
      <c r="D26" s="14"/>
      <c r="E26" s="14"/>
      <c r="F26" s="14"/>
      <c r="G26" s="13"/>
      <c r="H26" s="213"/>
      <c r="I26" s="16"/>
      <c r="J26" s="14"/>
      <c r="K26" s="15"/>
    </row>
    <row r="27" spans="2:11" ht="23.25">
      <c r="B27" s="212" t="s">
        <v>19</v>
      </c>
      <c r="C27" s="16" t="e">
        <f>+C19</f>
        <v>#REF!</v>
      </c>
      <c r="D27" s="14" t="s">
        <v>17</v>
      </c>
      <c r="E27" s="14"/>
      <c r="F27" s="14"/>
      <c r="G27" s="13"/>
      <c r="H27" s="213" t="s">
        <v>19</v>
      </c>
      <c r="I27" s="21" t="e">
        <f>+C27</f>
        <v>#REF!</v>
      </c>
      <c r="J27" s="14" t="s">
        <v>17</v>
      </c>
      <c r="K27" s="15"/>
    </row>
    <row r="28" spans="2:11" ht="23.25">
      <c r="B28" s="212"/>
      <c r="C28" s="16"/>
      <c r="D28" s="14"/>
      <c r="E28" s="14"/>
      <c r="F28" s="14"/>
      <c r="G28" s="13"/>
      <c r="H28" s="14"/>
      <c r="I28" s="14"/>
      <c r="J28" s="14"/>
      <c r="K28" s="15"/>
    </row>
    <row r="29" spans="2:11" ht="23.25">
      <c r="B29" s="13"/>
      <c r="C29" s="14" t="s">
        <v>20</v>
      </c>
      <c r="D29" s="14"/>
      <c r="E29" s="14"/>
      <c r="F29" s="14"/>
      <c r="G29" s="13"/>
      <c r="H29" s="14" t="s">
        <v>23</v>
      </c>
      <c r="I29" s="14"/>
      <c r="J29" s="14"/>
      <c r="K29" s="15"/>
    </row>
    <row r="30" spans="2:11" ht="23.25">
      <c r="B30" s="13"/>
      <c r="C30" s="14" t="s">
        <v>21</v>
      </c>
      <c r="D30" s="14"/>
      <c r="E30" s="14"/>
      <c r="F30" s="14"/>
      <c r="G30" s="13" t="s">
        <v>25</v>
      </c>
      <c r="H30" s="14"/>
      <c r="I30" s="14"/>
      <c r="J30" s="14"/>
      <c r="K30" s="15"/>
    </row>
    <row r="31" spans="2:11" ht="23.25">
      <c r="B31" s="13" t="s">
        <v>26</v>
      </c>
      <c r="C31" s="14"/>
      <c r="D31" s="14"/>
      <c r="E31" s="14"/>
      <c r="F31" s="14"/>
      <c r="G31" s="13" t="s">
        <v>24</v>
      </c>
      <c r="H31" s="14"/>
      <c r="I31" s="14"/>
      <c r="J31" s="14"/>
      <c r="K31" s="15"/>
    </row>
    <row r="32" spans="2:11" ht="23.25">
      <c r="B32" s="17" t="s">
        <v>1</v>
      </c>
      <c r="C32" s="18">
        <f>+C24</f>
        <v>21</v>
      </c>
      <c r="D32" s="19" t="s">
        <v>11</v>
      </c>
      <c r="E32" s="19"/>
      <c r="F32" s="19"/>
      <c r="G32" s="17" t="s">
        <v>1</v>
      </c>
      <c r="H32" s="18">
        <f>+C32</f>
        <v>21</v>
      </c>
      <c r="I32" s="19" t="s">
        <v>11</v>
      </c>
      <c r="J32" s="19"/>
      <c r="K32" s="20"/>
    </row>
    <row r="33" spans="2:11" ht="23.25">
      <c r="B33" s="9" t="s">
        <v>50</v>
      </c>
      <c r="C33" s="22" t="s">
        <v>47</v>
      </c>
      <c r="D33" s="23" t="s">
        <v>49</v>
      </c>
      <c r="E33" s="22" t="s">
        <v>47</v>
      </c>
      <c r="F33" s="23" t="s">
        <v>48</v>
      </c>
      <c r="G33" s="517" t="s">
        <v>51</v>
      </c>
      <c r="H33" s="518"/>
      <c r="I33" s="518"/>
      <c r="J33" s="518"/>
      <c r="K33" s="519"/>
    </row>
    <row r="34" spans="2:11" ht="23.25">
      <c r="B34" s="212" t="s">
        <v>92</v>
      </c>
      <c r="C34" s="14" t="s">
        <v>93</v>
      </c>
      <c r="D34" s="14"/>
      <c r="E34" s="14"/>
      <c r="F34" s="14"/>
      <c r="G34" s="13"/>
      <c r="H34" s="14"/>
      <c r="I34" s="14"/>
      <c r="J34" s="14"/>
      <c r="K34" s="15"/>
    </row>
    <row r="35" spans="2:11" ht="23.25">
      <c r="B35" s="13" t="s">
        <v>27</v>
      </c>
      <c r="C35" s="136" t="e">
        <f>+#REF!</f>
        <v>#REF!</v>
      </c>
      <c r="D35" s="14"/>
      <c r="E35" s="14"/>
      <c r="F35" s="14"/>
      <c r="G35" s="13" t="s">
        <v>35</v>
      </c>
      <c r="H35" s="14"/>
      <c r="I35" s="14"/>
      <c r="J35" s="14"/>
      <c r="K35" s="15"/>
    </row>
    <row r="36" spans="2:11" ht="23.25">
      <c r="B36" s="212" t="s">
        <v>28</v>
      </c>
      <c r="C36" s="14" t="e">
        <f>+#REF!</f>
        <v>#REF!</v>
      </c>
      <c r="D36" s="14"/>
      <c r="E36" s="14"/>
      <c r="F36" s="24"/>
      <c r="G36" s="13" t="s">
        <v>36</v>
      </c>
      <c r="H36" s="14"/>
      <c r="I36" s="14"/>
      <c r="J36" s="14"/>
      <c r="K36" s="15"/>
    </row>
    <row r="37" spans="2:11" ht="23.25">
      <c r="B37" s="212" t="s">
        <v>1</v>
      </c>
      <c r="C37" s="25">
        <f>+C32</f>
        <v>21</v>
      </c>
      <c r="D37" s="14" t="s">
        <v>11</v>
      </c>
      <c r="E37" s="14"/>
      <c r="F37" s="14"/>
      <c r="G37" s="13"/>
      <c r="H37" s="14"/>
      <c r="I37" s="14"/>
      <c r="J37" s="14"/>
      <c r="K37" s="15"/>
    </row>
    <row r="38" spans="2:11" ht="23.25">
      <c r="B38" s="13" t="s">
        <v>29</v>
      </c>
      <c r="C38" s="16" t="e">
        <f>+C27</f>
        <v>#REF!</v>
      </c>
      <c r="D38" s="14" t="s">
        <v>17</v>
      </c>
      <c r="E38" s="14"/>
      <c r="F38" s="14"/>
      <c r="G38" s="13" t="s">
        <v>37</v>
      </c>
      <c r="H38" s="14"/>
      <c r="I38" s="14"/>
      <c r="J38" s="14"/>
      <c r="K38" s="15"/>
    </row>
    <row r="39" spans="2:11" ht="23.25">
      <c r="B39" s="13"/>
      <c r="C39" s="14" t="str">
        <f>+C20</f>
        <v>(หนึ่งหมื่นเก้าพันบาทถ้วน)</v>
      </c>
      <c r="D39" s="14"/>
      <c r="E39" s="14"/>
      <c r="F39" s="14"/>
      <c r="G39" s="13" t="s">
        <v>357</v>
      </c>
      <c r="H39" s="14"/>
      <c r="I39" s="14"/>
      <c r="J39" s="14"/>
      <c r="K39" s="15"/>
    </row>
    <row r="40" spans="2:11" ht="23.25">
      <c r="B40" s="13" t="s">
        <v>32</v>
      </c>
      <c r="C40" s="14" t="str">
        <f>+G12</f>
        <v>นายมารุต  เชิดสกุล</v>
      </c>
      <c r="D40" s="14"/>
      <c r="E40" s="14" t="str">
        <f>+B13</f>
        <v>นางรุ่งรัศมี  นิมิตดี</v>
      </c>
      <c r="F40" s="14"/>
      <c r="G40" s="13"/>
      <c r="H40" s="14"/>
      <c r="I40" s="14"/>
      <c r="J40" s="14"/>
      <c r="K40" s="15"/>
    </row>
    <row r="41" spans="2:11" ht="23.25">
      <c r="B41" s="26"/>
      <c r="C41" s="19" t="str">
        <f>+D53</f>
        <v>น.ส.ประยงค์  หมู่โสภิญ</v>
      </c>
      <c r="D41" s="19"/>
      <c r="E41" s="19" t="e">
        <f>+#REF!</f>
        <v>#REF!</v>
      </c>
      <c r="F41" s="19"/>
      <c r="G41" s="26"/>
      <c r="H41" s="19"/>
      <c r="I41" s="19"/>
      <c r="J41" s="19"/>
      <c r="K41" s="20"/>
    </row>
    <row r="42" spans="3:10" ht="23.25">
      <c r="C42" s="520" t="s">
        <v>4</v>
      </c>
      <c r="D42" s="520"/>
      <c r="E42" s="520"/>
      <c r="F42" s="520"/>
      <c r="G42" s="520"/>
      <c r="H42" s="520"/>
      <c r="I42" s="520"/>
      <c r="J42" s="520"/>
    </row>
    <row r="43" spans="2:11" ht="23.25">
      <c r="B43" s="11"/>
      <c r="C43" s="10"/>
      <c r="D43" s="10"/>
      <c r="E43" s="10"/>
      <c r="F43" s="10"/>
      <c r="G43" s="11"/>
      <c r="H43" s="10"/>
      <c r="I43" s="10"/>
      <c r="J43" s="10"/>
      <c r="K43" s="12"/>
    </row>
    <row r="44" spans="2:11" ht="23.25">
      <c r="B44" s="521" t="s">
        <v>33</v>
      </c>
      <c r="C44" s="522"/>
      <c r="D44" s="523" t="e">
        <f>+C38</f>
        <v>#REF!</v>
      </c>
      <c r="E44" s="523"/>
      <c r="F44" s="14" t="s">
        <v>17</v>
      </c>
      <c r="G44" s="13" t="s">
        <v>38</v>
      </c>
      <c r="H44" s="14"/>
      <c r="I44" s="14"/>
      <c r="J44" s="16" t="e">
        <f>+D44</f>
        <v>#REF!</v>
      </c>
      <c r="K44" s="15" t="s">
        <v>17</v>
      </c>
    </row>
    <row r="45" spans="2:11" ht="23.25">
      <c r="B45" s="13"/>
      <c r="C45" s="14"/>
      <c r="D45" s="14"/>
      <c r="E45" s="14"/>
      <c r="F45" s="14"/>
      <c r="G45" s="13"/>
      <c r="H45" s="14"/>
      <c r="I45" s="14"/>
      <c r="J45" s="14"/>
      <c r="K45" s="15"/>
    </row>
    <row r="46" spans="2:11" ht="23.25">
      <c r="B46" s="13" t="s">
        <v>78</v>
      </c>
      <c r="D46" s="14"/>
      <c r="E46" s="14"/>
      <c r="F46" s="14"/>
      <c r="G46" s="13"/>
      <c r="H46" s="14" t="s">
        <v>39</v>
      </c>
      <c r="I46" s="14"/>
      <c r="J46" s="14"/>
      <c r="K46" s="15"/>
    </row>
    <row r="47" spans="2:11" ht="23.25">
      <c r="B47" s="13"/>
      <c r="D47" s="14" t="str">
        <f>+G12</f>
        <v>นายมารุต  เชิดสกุล</v>
      </c>
      <c r="E47" s="14"/>
      <c r="F47" s="14"/>
      <c r="G47" s="13" t="s">
        <v>359</v>
      </c>
      <c r="H47" s="14"/>
      <c r="I47" s="14"/>
      <c r="J47" s="14"/>
      <c r="K47" s="15"/>
    </row>
    <row r="48" spans="2:11" ht="23.25">
      <c r="B48" s="13"/>
      <c r="D48" s="14"/>
      <c r="E48" s="14"/>
      <c r="F48" s="14"/>
      <c r="G48" s="13" t="s">
        <v>41</v>
      </c>
      <c r="H48" s="14"/>
      <c r="I48" s="14"/>
      <c r="J48" s="14"/>
      <c r="K48" s="15"/>
    </row>
    <row r="49" spans="2:11" ht="23.25">
      <c r="B49" s="13" t="s">
        <v>78</v>
      </c>
      <c r="D49" s="14"/>
      <c r="E49" s="14"/>
      <c r="F49" s="14"/>
      <c r="G49" s="212" t="s">
        <v>1</v>
      </c>
      <c r="H49" s="25">
        <f>+C54</f>
        <v>21</v>
      </c>
      <c r="I49" s="14" t="s">
        <v>11</v>
      </c>
      <c r="J49" s="14"/>
      <c r="K49" s="15"/>
    </row>
    <row r="50" spans="2:11" ht="23.25">
      <c r="B50" s="13"/>
      <c r="D50" s="14" t="str">
        <f>+B13</f>
        <v>นางรุ่งรัศมี  นิมิตดี</v>
      </c>
      <c r="E50" s="14"/>
      <c r="F50" s="14"/>
      <c r="G50" s="13"/>
      <c r="H50" s="14"/>
      <c r="I50" s="14"/>
      <c r="J50" s="14"/>
      <c r="K50" s="15"/>
    </row>
    <row r="51" spans="2:11" ht="23.25">
      <c r="B51" s="13"/>
      <c r="C51" s="14"/>
      <c r="D51" s="14"/>
      <c r="E51" s="14"/>
      <c r="F51" s="14"/>
      <c r="G51" s="13"/>
      <c r="H51" s="14"/>
      <c r="I51" s="14"/>
      <c r="J51" s="14"/>
      <c r="K51" s="15"/>
    </row>
    <row r="52" spans="2:11" ht="23.25">
      <c r="B52" s="13" t="s">
        <v>78</v>
      </c>
      <c r="C52" s="14"/>
      <c r="D52" s="14"/>
      <c r="E52" s="14"/>
      <c r="F52" s="14"/>
      <c r="G52" s="13" t="s">
        <v>658</v>
      </c>
      <c r="H52" s="14"/>
      <c r="I52" s="14"/>
      <c r="J52" s="14"/>
      <c r="K52" s="15"/>
    </row>
    <row r="53" spans="2:11" ht="23.25">
      <c r="B53" s="13"/>
      <c r="C53" s="14"/>
      <c r="D53" s="14" t="str">
        <f>+J12</f>
        <v>น.ส.ประยงค์  หมู่โสภิญ</v>
      </c>
      <c r="E53" s="14"/>
      <c r="F53" s="14"/>
      <c r="G53" s="13"/>
      <c r="H53" s="14"/>
      <c r="I53" s="14" t="e">
        <f>+#REF!</f>
        <v>#REF!</v>
      </c>
      <c r="J53" s="14"/>
      <c r="K53" s="15"/>
    </row>
    <row r="54" spans="2:11" ht="23.25">
      <c r="B54" s="17" t="s">
        <v>1</v>
      </c>
      <c r="C54" s="18">
        <f>+C37</f>
        <v>21</v>
      </c>
      <c r="D54" s="19" t="s">
        <v>11</v>
      </c>
      <c r="E54" s="19"/>
      <c r="F54" s="19"/>
      <c r="G54" s="26"/>
      <c r="H54" s="19"/>
      <c r="I54" s="19"/>
      <c r="J54" s="19"/>
      <c r="K54" s="20"/>
    </row>
    <row r="56" spans="2:11" ht="23.25">
      <c r="B56" s="213"/>
      <c r="C56" s="25"/>
      <c r="D56" s="14"/>
      <c r="E56" s="14"/>
      <c r="F56" s="14"/>
      <c r="G56" s="213"/>
      <c r="H56" s="25"/>
      <c r="I56" s="14"/>
      <c r="J56" s="14"/>
      <c r="K56" s="14"/>
    </row>
    <row r="57" ht="23.25">
      <c r="B57" s="6" t="s">
        <v>40</v>
      </c>
    </row>
    <row r="65" spans="3:10" ht="23.25">
      <c r="C65" s="516" t="s">
        <v>54</v>
      </c>
      <c r="D65" s="516"/>
      <c r="E65" s="516"/>
      <c r="F65" s="516"/>
      <c r="G65" s="516"/>
      <c r="H65" s="516"/>
      <c r="I65" s="516"/>
      <c r="J65" s="516"/>
    </row>
    <row r="66" spans="3:10" ht="23.25">
      <c r="C66" s="516" t="s">
        <v>75</v>
      </c>
      <c r="D66" s="516"/>
      <c r="E66" s="516"/>
      <c r="F66" s="516"/>
      <c r="G66" s="516"/>
      <c r="H66" s="516"/>
      <c r="I66" s="516"/>
      <c r="J66" s="516"/>
    </row>
    <row r="67" spans="9:11" ht="23.25">
      <c r="I67" s="7" t="s">
        <v>53</v>
      </c>
      <c r="J67" s="6">
        <f>+J3+1</f>
        <v>2</v>
      </c>
      <c r="K67" s="6" t="s">
        <v>52</v>
      </c>
    </row>
    <row r="68" spans="6:8" ht="23.25">
      <c r="F68" s="7" t="s">
        <v>1</v>
      </c>
      <c r="G68" s="214">
        <v>21</v>
      </c>
      <c r="H68" s="6" t="s">
        <v>11</v>
      </c>
    </row>
    <row r="69" ht="23.25">
      <c r="B69" s="6" t="s">
        <v>42</v>
      </c>
    </row>
    <row r="70" spans="2:3" ht="23.25">
      <c r="B70" s="6" t="s">
        <v>2</v>
      </c>
      <c r="C70" s="6" t="s">
        <v>73</v>
      </c>
    </row>
    <row r="71" ht="23.25">
      <c r="B71" s="6" t="e">
        <f>+#REF!</f>
        <v>#REF!</v>
      </c>
    </row>
    <row r="72" spans="2:6" ht="23.25">
      <c r="B72" s="6" t="s">
        <v>72</v>
      </c>
      <c r="F72" s="6" t="s">
        <v>242</v>
      </c>
    </row>
    <row r="73" spans="2:8" ht="23.25">
      <c r="B73" s="6" t="s">
        <v>16</v>
      </c>
      <c r="C73" s="8" t="e">
        <f>+'5.รายงานการจัดท้เช็ค'!J9</f>
        <v>#REF!</v>
      </c>
      <c r="D73" s="6" t="s">
        <v>74</v>
      </c>
      <c r="H73" s="6" t="str">
        <f>+F72</f>
        <v>บ้านโนนตุ่น  หมู่ที่  2</v>
      </c>
    </row>
    <row r="74" spans="2:6" ht="23.25">
      <c r="B74" s="6" t="s">
        <v>5</v>
      </c>
      <c r="E74" s="8" t="e">
        <f>+C73</f>
        <v>#REF!</v>
      </c>
      <c r="F74" s="6" t="s">
        <v>6</v>
      </c>
    </row>
    <row r="75" spans="2:8" ht="23.25">
      <c r="B75" s="6" t="s">
        <v>79</v>
      </c>
      <c r="G75" s="8" t="s">
        <v>660</v>
      </c>
      <c r="H75" s="6" t="s">
        <v>7</v>
      </c>
    </row>
    <row r="76" spans="2:10" ht="23.25">
      <c r="B76" s="6" t="s">
        <v>80</v>
      </c>
      <c r="G76" s="6" t="str">
        <f>+'9.รายชื่อแผนงาน โครงการ ฯ'!F4</f>
        <v>นางเทวา  พฤษรัตน์</v>
      </c>
      <c r="J76" s="6" t="str">
        <f>+'9.รายชื่อแผนงาน โครงการ ฯ'!G4</f>
        <v>นายจำปี  ระวิพันธ์</v>
      </c>
    </row>
    <row r="77" spans="2:4" ht="23.25">
      <c r="B77" s="6" t="str">
        <f>+'9.รายชื่อแผนงาน โครงการ ฯ'!H4</f>
        <v>นางรุ่งลาวัลย์  มิตรเชิด</v>
      </c>
      <c r="D77" s="6" t="s">
        <v>31</v>
      </c>
    </row>
    <row r="78" ht="23.25">
      <c r="D78" s="6" t="s">
        <v>55</v>
      </c>
    </row>
    <row r="79" ht="23.25">
      <c r="D79" s="6" t="s">
        <v>9</v>
      </c>
    </row>
    <row r="80" ht="23.25">
      <c r="D80" s="6" t="s">
        <v>10</v>
      </c>
    </row>
    <row r="81" spans="2:11" ht="23.25">
      <c r="B81" s="9" t="s">
        <v>76</v>
      </c>
      <c r="C81" s="10" t="s">
        <v>45</v>
      </c>
      <c r="D81" s="10"/>
      <c r="E81" s="10"/>
      <c r="F81" s="10"/>
      <c r="G81" s="11" t="s">
        <v>43</v>
      </c>
      <c r="H81" s="10" t="s">
        <v>44</v>
      </c>
      <c r="I81" s="10"/>
      <c r="J81" s="10"/>
      <c r="K81" s="12"/>
    </row>
    <row r="82" spans="2:11" ht="23.25">
      <c r="B82" s="13"/>
      <c r="C82" s="14" t="s">
        <v>46</v>
      </c>
      <c r="D82" s="14"/>
      <c r="E82" s="14"/>
      <c r="F82" s="14"/>
      <c r="G82" s="212" t="s">
        <v>47</v>
      </c>
      <c r="H82" s="14" t="s">
        <v>15</v>
      </c>
      <c r="I82" s="14"/>
      <c r="J82" s="14"/>
      <c r="K82" s="15"/>
    </row>
    <row r="83" spans="2:11" ht="23.25">
      <c r="B83" s="212" t="s">
        <v>12</v>
      </c>
      <c r="C83" s="16" t="e">
        <f>+E74</f>
        <v>#REF!</v>
      </c>
      <c r="D83" s="14" t="s">
        <v>17</v>
      </c>
      <c r="E83" s="14"/>
      <c r="F83" s="14"/>
      <c r="G83" s="13"/>
      <c r="H83" s="213" t="s">
        <v>16</v>
      </c>
      <c r="I83" s="16" t="e">
        <f>+C83</f>
        <v>#REF!</v>
      </c>
      <c r="J83" s="14" t="s">
        <v>17</v>
      </c>
      <c r="K83" s="15"/>
    </row>
    <row r="84" spans="2:11" ht="23.25">
      <c r="B84" s="13"/>
      <c r="C84" s="14" t="s">
        <v>30</v>
      </c>
      <c r="D84" s="14"/>
      <c r="E84" s="14"/>
      <c r="F84" s="14"/>
      <c r="G84" s="13"/>
      <c r="H84" s="14"/>
      <c r="I84" s="14"/>
      <c r="J84" s="14"/>
      <c r="K84" s="15"/>
    </row>
    <row r="85" spans="2:11" ht="23.25">
      <c r="B85" s="13"/>
      <c r="C85" s="14"/>
      <c r="D85" s="14"/>
      <c r="E85" s="14"/>
      <c r="F85" s="14"/>
      <c r="G85" s="13"/>
      <c r="H85" s="14"/>
      <c r="I85" s="14"/>
      <c r="J85" s="14"/>
      <c r="K85" s="15"/>
    </row>
    <row r="86" spans="2:11" ht="23.25">
      <c r="B86" s="13" t="s">
        <v>3</v>
      </c>
      <c r="C86" s="14"/>
      <c r="D86" s="14"/>
      <c r="E86" s="14"/>
      <c r="F86" s="14"/>
      <c r="G86" s="13" t="s">
        <v>14</v>
      </c>
      <c r="H86" s="14"/>
      <c r="I86" s="14"/>
      <c r="J86" s="14"/>
      <c r="K86" s="15"/>
    </row>
    <row r="87" spans="2:11" ht="23.25">
      <c r="B87" s="13" t="s">
        <v>13</v>
      </c>
      <c r="C87" s="14"/>
      <c r="D87" s="14"/>
      <c r="E87" s="14"/>
      <c r="F87" s="14"/>
      <c r="G87" s="13" t="s">
        <v>2</v>
      </c>
      <c r="H87" s="14" t="s">
        <v>8</v>
      </c>
      <c r="I87" s="14"/>
      <c r="J87" s="14"/>
      <c r="K87" s="15"/>
    </row>
    <row r="88" spans="2:11" ht="23.25">
      <c r="B88" s="17" t="s">
        <v>1</v>
      </c>
      <c r="C88" s="18">
        <f>+G68</f>
        <v>21</v>
      </c>
      <c r="D88" s="19" t="s">
        <v>11</v>
      </c>
      <c r="E88" s="19"/>
      <c r="F88" s="19"/>
      <c r="G88" s="17" t="s">
        <v>1</v>
      </c>
      <c r="H88" s="18">
        <f>+C88</f>
        <v>21</v>
      </c>
      <c r="I88" s="19" t="s">
        <v>11</v>
      </c>
      <c r="J88" s="19"/>
      <c r="K88" s="20"/>
    </row>
    <row r="89" spans="2:11" ht="23.25">
      <c r="B89" s="11" t="s">
        <v>42</v>
      </c>
      <c r="C89" s="10"/>
      <c r="D89" s="10"/>
      <c r="E89" s="10"/>
      <c r="F89" s="10"/>
      <c r="G89" s="9" t="s">
        <v>47</v>
      </c>
      <c r="H89" s="10" t="s">
        <v>22</v>
      </c>
      <c r="I89" s="10"/>
      <c r="J89" s="10"/>
      <c r="K89" s="12"/>
    </row>
    <row r="90" spans="2:11" ht="23.25">
      <c r="B90" s="212" t="s">
        <v>47</v>
      </c>
      <c r="C90" s="14" t="s">
        <v>18</v>
      </c>
      <c r="D90" s="14"/>
      <c r="E90" s="14"/>
      <c r="F90" s="14"/>
      <c r="G90" s="13"/>
      <c r="H90" s="213"/>
      <c r="I90" s="16"/>
      <c r="J90" s="14"/>
      <c r="K90" s="15"/>
    </row>
    <row r="91" spans="2:11" ht="23.25">
      <c r="B91" s="212" t="s">
        <v>19</v>
      </c>
      <c r="C91" s="16" t="e">
        <f>+C83</f>
        <v>#REF!</v>
      </c>
      <c r="D91" s="14" t="s">
        <v>17</v>
      </c>
      <c r="E91" s="14"/>
      <c r="F91" s="14"/>
      <c r="G91" s="13"/>
      <c r="H91" s="213" t="s">
        <v>19</v>
      </c>
      <c r="I91" s="21" t="e">
        <f>+C91</f>
        <v>#REF!</v>
      </c>
      <c r="J91" s="14" t="s">
        <v>17</v>
      </c>
      <c r="K91" s="15"/>
    </row>
    <row r="92" spans="2:11" ht="23.25">
      <c r="B92" s="212"/>
      <c r="C92" s="16"/>
      <c r="D92" s="14"/>
      <c r="E92" s="14"/>
      <c r="F92" s="14"/>
      <c r="G92" s="13"/>
      <c r="H92" s="14"/>
      <c r="I92" s="14"/>
      <c r="J92" s="14"/>
      <c r="K92" s="15"/>
    </row>
    <row r="93" spans="2:11" ht="23.25">
      <c r="B93" s="13"/>
      <c r="C93" s="14" t="s">
        <v>20</v>
      </c>
      <c r="D93" s="14"/>
      <c r="E93" s="14"/>
      <c r="F93" s="14"/>
      <c r="G93" s="13"/>
      <c r="H93" s="14" t="s">
        <v>23</v>
      </c>
      <c r="I93" s="14"/>
      <c r="J93" s="14"/>
      <c r="K93" s="15"/>
    </row>
    <row r="94" spans="2:11" ht="23.25">
      <c r="B94" s="13"/>
      <c r="C94" s="14" t="s">
        <v>21</v>
      </c>
      <c r="D94" s="14"/>
      <c r="E94" s="14"/>
      <c r="F94" s="14"/>
      <c r="G94" s="13" t="s">
        <v>25</v>
      </c>
      <c r="H94" s="14"/>
      <c r="I94" s="14"/>
      <c r="J94" s="14"/>
      <c r="K94" s="15"/>
    </row>
    <row r="95" spans="2:11" ht="23.25">
      <c r="B95" s="13" t="s">
        <v>26</v>
      </c>
      <c r="C95" s="14"/>
      <c r="D95" s="14"/>
      <c r="E95" s="14"/>
      <c r="F95" s="14"/>
      <c r="G95" s="13" t="s">
        <v>24</v>
      </c>
      <c r="H95" s="14"/>
      <c r="I95" s="14"/>
      <c r="J95" s="14"/>
      <c r="K95" s="15"/>
    </row>
    <row r="96" spans="2:11" ht="23.25">
      <c r="B96" s="17" t="s">
        <v>1</v>
      </c>
      <c r="C96" s="18">
        <f>+C88</f>
        <v>21</v>
      </c>
      <c r="D96" s="19" t="s">
        <v>11</v>
      </c>
      <c r="E96" s="19"/>
      <c r="F96" s="19"/>
      <c r="G96" s="17" t="s">
        <v>1</v>
      </c>
      <c r="H96" s="18">
        <f>+C96</f>
        <v>21</v>
      </c>
      <c r="I96" s="19" t="s">
        <v>11</v>
      </c>
      <c r="J96" s="19"/>
      <c r="K96" s="20"/>
    </row>
    <row r="97" spans="2:11" ht="23.25">
      <c r="B97" s="9" t="s">
        <v>50</v>
      </c>
      <c r="C97" s="22" t="s">
        <v>47</v>
      </c>
      <c r="D97" s="23" t="s">
        <v>49</v>
      </c>
      <c r="E97" s="22" t="s">
        <v>47</v>
      </c>
      <c r="F97" s="23" t="s">
        <v>48</v>
      </c>
      <c r="G97" s="517" t="s">
        <v>51</v>
      </c>
      <c r="H97" s="518"/>
      <c r="I97" s="518"/>
      <c r="J97" s="518"/>
      <c r="K97" s="519"/>
    </row>
    <row r="98" spans="2:11" ht="23.25">
      <c r="B98" s="13" t="s">
        <v>77</v>
      </c>
      <c r="C98" s="14"/>
      <c r="D98" s="14"/>
      <c r="E98" s="14"/>
      <c r="F98" s="14"/>
      <c r="G98" s="13"/>
      <c r="H98" s="14"/>
      <c r="I98" s="14"/>
      <c r="J98" s="14"/>
      <c r="K98" s="15"/>
    </row>
    <row r="99" spans="2:11" ht="23.25">
      <c r="B99" s="13" t="s">
        <v>27</v>
      </c>
      <c r="C99" s="14" t="e">
        <f>+#REF!</f>
        <v>#REF!</v>
      </c>
      <c r="D99" s="14"/>
      <c r="E99" s="14"/>
      <c r="F99" s="14"/>
      <c r="G99" s="13" t="s">
        <v>35</v>
      </c>
      <c r="H99" s="14"/>
      <c r="I99" s="14"/>
      <c r="J99" s="14"/>
      <c r="K99" s="15"/>
    </row>
    <row r="100" spans="2:11" ht="23.25">
      <c r="B100" s="212" t="s">
        <v>28</v>
      </c>
      <c r="C100" s="14" t="e">
        <f>+#REF!</f>
        <v>#REF!</v>
      </c>
      <c r="D100" s="14"/>
      <c r="E100" s="14"/>
      <c r="F100" s="24"/>
      <c r="G100" s="13" t="s">
        <v>36</v>
      </c>
      <c r="H100" s="14"/>
      <c r="I100" s="14"/>
      <c r="J100" s="14"/>
      <c r="K100" s="15"/>
    </row>
    <row r="101" spans="2:11" ht="23.25">
      <c r="B101" s="212" t="s">
        <v>1</v>
      </c>
      <c r="C101" s="25">
        <f>+C96</f>
        <v>21</v>
      </c>
      <c r="D101" s="14" t="s">
        <v>11</v>
      </c>
      <c r="E101" s="14"/>
      <c r="F101" s="14"/>
      <c r="G101" s="13"/>
      <c r="H101" s="14"/>
      <c r="I101" s="14"/>
      <c r="J101" s="14"/>
      <c r="K101" s="15"/>
    </row>
    <row r="102" spans="2:11" ht="23.25">
      <c r="B102" s="13" t="s">
        <v>29</v>
      </c>
      <c r="C102" s="16" t="e">
        <f>+C91</f>
        <v>#REF!</v>
      </c>
      <c r="D102" s="14" t="s">
        <v>17</v>
      </c>
      <c r="E102" s="14"/>
      <c r="F102" s="14"/>
      <c r="G102" s="13" t="s">
        <v>37</v>
      </c>
      <c r="H102" s="14"/>
      <c r="I102" s="14"/>
      <c r="J102" s="14"/>
      <c r="K102" s="15"/>
    </row>
    <row r="103" spans="2:11" ht="23.25">
      <c r="B103" s="13"/>
      <c r="C103" s="14" t="str">
        <f>+C84</f>
        <v>(หนึ่งหมื่นแปดพันบาทถ้วน)</v>
      </c>
      <c r="D103" s="14"/>
      <c r="E103" s="14"/>
      <c r="F103" s="14"/>
      <c r="G103" s="13" t="s">
        <v>357</v>
      </c>
      <c r="H103" s="14"/>
      <c r="I103" s="14"/>
      <c r="J103" s="14"/>
      <c r="K103" s="15"/>
    </row>
    <row r="104" spans="2:11" ht="23.25">
      <c r="B104" s="13" t="s">
        <v>32</v>
      </c>
      <c r="C104" s="14" t="str">
        <f>+G76</f>
        <v>นางเทวา  พฤษรัตน์</v>
      </c>
      <c r="D104" s="14"/>
      <c r="E104" s="14" t="str">
        <f>+B77</f>
        <v>นางรุ่งลาวัลย์  มิตรเชิด</v>
      </c>
      <c r="F104" s="14"/>
      <c r="G104" s="13"/>
      <c r="H104" s="14"/>
      <c r="I104" s="14"/>
      <c r="J104" s="14"/>
      <c r="K104" s="15"/>
    </row>
    <row r="105" spans="2:11" ht="23.25">
      <c r="B105" s="26"/>
      <c r="C105" s="19" t="str">
        <f>+D117</f>
        <v>นายจำปี  ระวิพันธ์</v>
      </c>
      <c r="D105" s="19"/>
      <c r="E105" s="19"/>
      <c r="F105" s="19"/>
      <c r="G105" s="26"/>
      <c r="H105" s="19"/>
      <c r="I105" s="19"/>
      <c r="J105" s="19"/>
      <c r="K105" s="20"/>
    </row>
    <row r="106" spans="3:10" ht="23.25">
      <c r="C106" s="520" t="s">
        <v>4</v>
      </c>
      <c r="D106" s="520"/>
      <c r="E106" s="520"/>
      <c r="F106" s="520"/>
      <c r="G106" s="520"/>
      <c r="H106" s="520"/>
      <c r="I106" s="520"/>
      <c r="J106" s="520"/>
    </row>
    <row r="107" spans="2:11" ht="23.25">
      <c r="B107" s="11"/>
      <c r="C107" s="10"/>
      <c r="D107" s="10"/>
      <c r="E107" s="10"/>
      <c r="F107" s="10"/>
      <c r="G107" s="11"/>
      <c r="H107" s="10"/>
      <c r="I107" s="10"/>
      <c r="J107" s="10"/>
      <c r="K107" s="12"/>
    </row>
    <row r="108" spans="2:11" ht="23.25">
      <c r="B108" s="521" t="s">
        <v>33</v>
      </c>
      <c r="C108" s="522"/>
      <c r="D108" s="523" t="e">
        <f>+C102</f>
        <v>#REF!</v>
      </c>
      <c r="E108" s="523"/>
      <c r="F108" s="14" t="s">
        <v>17</v>
      </c>
      <c r="G108" s="13" t="s">
        <v>38</v>
      </c>
      <c r="H108" s="14"/>
      <c r="I108" s="14"/>
      <c r="J108" s="16" t="e">
        <f>+D108</f>
        <v>#REF!</v>
      </c>
      <c r="K108" s="15" t="s">
        <v>17</v>
      </c>
    </row>
    <row r="109" spans="2:11" ht="23.25">
      <c r="B109" s="13"/>
      <c r="C109" s="14"/>
      <c r="D109" s="14"/>
      <c r="E109" s="14"/>
      <c r="F109" s="14"/>
      <c r="G109" s="13"/>
      <c r="H109" s="14"/>
      <c r="I109" s="14"/>
      <c r="J109" s="14"/>
      <c r="K109" s="15"/>
    </row>
    <row r="110" spans="2:11" ht="23.25">
      <c r="B110" s="13" t="s">
        <v>78</v>
      </c>
      <c r="D110" s="14"/>
      <c r="E110" s="14"/>
      <c r="F110" s="14"/>
      <c r="G110" s="13"/>
      <c r="H110" s="14" t="s">
        <v>39</v>
      </c>
      <c r="I110" s="14"/>
      <c r="J110" s="14"/>
      <c r="K110" s="15"/>
    </row>
    <row r="111" spans="2:11" ht="23.25">
      <c r="B111" s="13"/>
      <c r="D111" s="14" t="str">
        <f>+G76</f>
        <v>นางเทวา  พฤษรัตน์</v>
      </c>
      <c r="E111" s="14"/>
      <c r="F111" s="14"/>
      <c r="G111" s="13" t="s">
        <v>359</v>
      </c>
      <c r="H111" s="14"/>
      <c r="I111" s="14"/>
      <c r="J111" s="14"/>
      <c r="K111" s="15"/>
    </row>
    <row r="112" spans="2:11" ht="23.25">
      <c r="B112" s="13"/>
      <c r="D112" s="14"/>
      <c r="E112" s="14"/>
      <c r="F112" s="14"/>
      <c r="G112" s="13" t="s">
        <v>41</v>
      </c>
      <c r="H112" s="14"/>
      <c r="I112" s="14"/>
      <c r="J112" s="14"/>
      <c r="K112" s="15"/>
    </row>
    <row r="113" spans="2:11" ht="23.25">
      <c r="B113" s="13" t="s">
        <v>78</v>
      </c>
      <c r="D113" s="14"/>
      <c r="E113" s="14"/>
      <c r="F113" s="14"/>
      <c r="G113" s="13"/>
      <c r="H113" s="14"/>
      <c r="I113" s="14"/>
      <c r="J113" s="14"/>
      <c r="K113" s="15"/>
    </row>
    <row r="114" spans="2:11" ht="23.25">
      <c r="B114" s="13"/>
      <c r="D114" s="14" t="str">
        <f>+B77</f>
        <v>นางรุ่งลาวัลย์  มิตรเชิด</v>
      </c>
      <c r="E114" s="14"/>
      <c r="F114" s="14"/>
      <c r="G114" s="212" t="s">
        <v>1</v>
      </c>
      <c r="H114" s="25">
        <f>+C118</f>
        <v>21</v>
      </c>
      <c r="I114" s="14" t="s">
        <v>11</v>
      </c>
      <c r="J114" s="14"/>
      <c r="K114" s="15"/>
    </row>
    <row r="115" spans="2:11" ht="23.25">
      <c r="B115" s="13"/>
      <c r="C115" s="14"/>
      <c r="D115" s="14"/>
      <c r="E115" s="14"/>
      <c r="F115" s="14"/>
      <c r="G115" s="13"/>
      <c r="H115" s="14"/>
      <c r="I115" s="14"/>
      <c r="J115" s="14"/>
      <c r="K115" s="15"/>
    </row>
    <row r="116" spans="2:11" ht="23.25">
      <c r="B116" s="13" t="s">
        <v>78</v>
      </c>
      <c r="C116" s="14"/>
      <c r="D116" s="14"/>
      <c r="E116" s="14"/>
      <c r="F116" s="14"/>
      <c r="G116" s="13" t="s">
        <v>658</v>
      </c>
      <c r="H116" s="14"/>
      <c r="I116" s="14"/>
      <c r="J116" s="14"/>
      <c r="K116" s="15"/>
    </row>
    <row r="117" spans="2:11" ht="23.25">
      <c r="B117" s="13"/>
      <c r="C117" s="14"/>
      <c r="D117" s="14" t="str">
        <f>+J76</f>
        <v>นายจำปี  ระวิพันธ์</v>
      </c>
      <c r="E117" s="14"/>
      <c r="F117" s="14"/>
      <c r="G117" s="13"/>
      <c r="H117" s="14"/>
      <c r="I117" s="14" t="e">
        <f>+#REF!</f>
        <v>#REF!</v>
      </c>
      <c r="J117" s="14"/>
      <c r="K117" s="15"/>
    </row>
    <row r="118" spans="2:11" ht="23.25">
      <c r="B118" s="17" t="s">
        <v>1</v>
      </c>
      <c r="C118" s="18">
        <f>+C101</f>
        <v>21</v>
      </c>
      <c r="D118" s="19" t="s">
        <v>11</v>
      </c>
      <c r="E118" s="19"/>
      <c r="F118" s="19"/>
      <c r="G118" s="26"/>
      <c r="H118" s="19"/>
      <c r="I118" s="19"/>
      <c r="J118" s="19"/>
      <c r="K118" s="20"/>
    </row>
    <row r="120" spans="2:11" ht="23.25">
      <c r="B120" s="213"/>
      <c r="C120" s="25"/>
      <c r="D120" s="14"/>
      <c r="E120" s="14"/>
      <c r="F120" s="14"/>
      <c r="G120" s="213"/>
      <c r="H120" s="25"/>
      <c r="I120" s="14"/>
      <c r="J120" s="14"/>
      <c r="K120" s="14"/>
    </row>
    <row r="121" ht="23.25">
      <c r="B121" s="6" t="s">
        <v>40</v>
      </c>
    </row>
    <row r="129" spans="3:10" ht="23.25">
      <c r="C129" s="516" t="s">
        <v>54</v>
      </c>
      <c r="D129" s="516"/>
      <c r="E129" s="516"/>
      <c r="F129" s="516"/>
      <c r="G129" s="516"/>
      <c r="H129" s="516"/>
      <c r="I129" s="516"/>
      <c r="J129" s="516"/>
    </row>
    <row r="130" spans="3:10" ht="23.25">
      <c r="C130" s="516" t="s">
        <v>75</v>
      </c>
      <c r="D130" s="516"/>
      <c r="E130" s="516"/>
      <c r="F130" s="516"/>
      <c r="G130" s="516"/>
      <c r="H130" s="516"/>
      <c r="I130" s="516"/>
      <c r="J130" s="516"/>
    </row>
    <row r="131" spans="9:11" ht="23.25">
      <c r="I131" s="7" t="s">
        <v>53</v>
      </c>
      <c r="J131" s="6">
        <f>+J67+1</f>
        <v>3</v>
      </c>
      <c r="K131" s="6" t="s">
        <v>52</v>
      </c>
    </row>
    <row r="132" spans="6:8" ht="23.25">
      <c r="F132" s="7" t="s">
        <v>1</v>
      </c>
      <c r="G132" s="214">
        <v>21</v>
      </c>
      <c r="H132" s="6" t="s">
        <v>11</v>
      </c>
    </row>
    <row r="133" ht="23.25">
      <c r="B133" s="6" t="s">
        <v>42</v>
      </c>
    </row>
    <row r="134" spans="2:3" ht="23.25">
      <c r="B134" s="6" t="s">
        <v>2</v>
      </c>
      <c r="C134" s="6" t="s">
        <v>73</v>
      </c>
    </row>
    <row r="135" ht="23.25">
      <c r="B135" s="6" t="e">
        <f>+#REF!</f>
        <v>#REF!</v>
      </c>
    </row>
    <row r="136" spans="2:6" ht="23.25">
      <c r="B136" s="6" t="s">
        <v>72</v>
      </c>
      <c r="F136" s="6" t="s">
        <v>330</v>
      </c>
    </row>
    <row r="137" spans="2:8" ht="23.25">
      <c r="B137" s="6" t="s">
        <v>16</v>
      </c>
      <c r="C137" s="8" t="e">
        <f>+#REF!</f>
        <v>#REF!</v>
      </c>
      <c r="D137" s="6" t="s">
        <v>74</v>
      </c>
      <c r="H137" s="6" t="str">
        <f>+F136</f>
        <v>บ้านค้าวหมู่ที่ 3กับ 13</v>
      </c>
    </row>
    <row r="138" spans="2:6" ht="23.25">
      <c r="B138" s="6" t="s">
        <v>5</v>
      </c>
      <c r="E138" s="8" t="e">
        <f>+C137</f>
        <v>#REF!</v>
      </c>
      <c r="F138" s="6" t="s">
        <v>6</v>
      </c>
    </row>
    <row r="139" spans="2:8" ht="23.25">
      <c r="B139" s="6" t="s">
        <v>79</v>
      </c>
      <c r="G139" s="8" t="s">
        <v>660</v>
      </c>
      <c r="H139" s="6" t="s">
        <v>7</v>
      </c>
    </row>
    <row r="140" spans="2:10" ht="23.25">
      <c r="B140" s="6" t="s">
        <v>80</v>
      </c>
      <c r="G140" s="6" t="e">
        <f>+#REF!</f>
        <v>#REF!</v>
      </c>
      <c r="J140" s="6" t="e">
        <f>+#REF!</f>
        <v>#REF!</v>
      </c>
    </row>
    <row r="141" spans="2:4" ht="23.25">
      <c r="B141" s="6" t="e">
        <f>+#REF!</f>
        <v>#REF!</v>
      </c>
      <c r="D141" s="6" t="s">
        <v>31</v>
      </c>
    </row>
    <row r="142" ht="23.25">
      <c r="D142" s="6" t="s">
        <v>55</v>
      </c>
    </row>
    <row r="143" ht="23.25">
      <c r="D143" s="6" t="s">
        <v>9</v>
      </c>
    </row>
    <row r="144" ht="23.25">
      <c r="D144" s="6" t="s">
        <v>10</v>
      </c>
    </row>
    <row r="145" spans="2:11" ht="23.25">
      <c r="B145" s="9" t="s">
        <v>76</v>
      </c>
      <c r="C145" s="10" t="s">
        <v>45</v>
      </c>
      <c r="D145" s="10"/>
      <c r="E145" s="10"/>
      <c r="F145" s="10"/>
      <c r="G145" s="11" t="s">
        <v>43</v>
      </c>
      <c r="H145" s="10" t="s">
        <v>44</v>
      </c>
      <c r="I145" s="10"/>
      <c r="J145" s="10"/>
      <c r="K145" s="12"/>
    </row>
    <row r="146" spans="2:11" ht="23.25">
      <c r="B146" s="13"/>
      <c r="C146" s="14" t="s">
        <v>46</v>
      </c>
      <c r="D146" s="14"/>
      <c r="E146" s="14"/>
      <c r="F146" s="14"/>
      <c r="G146" s="212" t="s">
        <v>47</v>
      </c>
      <c r="H146" s="14" t="s">
        <v>15</v>
      </c>
      <c r="I146" s="14"/>
      <c r="J146" s="14"/>
      <c r="K146" s="15"/>
    </row>
    <row r="147" spans="2:11" ht="23.25">
      <c r="B147" s="212" t="s">
        <v>12</v>
      </c>
      <c r="C147" s="16" t="e">
        <f>+E138</f>
        <v>#REF!</v>
      </c>
      <c r="D147" s="14" t="s">
        <v>17</v>
      </c>
      <c r="E147" s="14"/>
      <c r="F147" s="14"/>
      <c r="G147" s="13"/>
      <c r="H147" s="213" t="s">
        <v>16</v>
      </c>
      <c r="I147" s="16" t="e">
        <f>+C147</f>
        <v>#REF!</v>
      </c>
      <c r="J147" s="14" t="s">
        <v>17</v>
      </c>
      <c r="K147" s="15"/>
    </row>
    <row r="148" spans="2:11" ht="23.25">
      <c r="B148" s="13"/>
      <c r="C148" s="14" t="s">
        <v>345</v>
      </c>
      <c r="D148" s="14"/>
      <c r="E148" s="14"/>
      <c r="F148" s="14"/>
      <c r="G148" s="13"/>
      <c r="H148" s="14"/>
      <c r="I148" s="14"/>
      <c r="J148" s="14"/>
      <c r="K148" s="15"/>
    </row>
    <row r="149" spans="2:11" ht="23.25">
      <c r="B149" s="13"/>
      <c r="C149" s="14"/>
      <c r="D149" s="14"/>
      <c r="E149" s="14"/>
      <c r="F149" s="14"/>
      <c r="G149" s="13"/>
      <c r="H149" s="14"/>
      <c r="I149" s="14"/>
      <c r="J149" s="14"/>
      <c r="K149" s="15"/>
    </row>
    <row r="150" spans="2:11" ht="23.25">
      <c r="B150" s="13" t="s">
        <v>3</v>
      </c>
      <c r="C150" s="14"/>
      <c r="D150" s="14"/>
      <c r="E150" s="14"/>
      <c r="F150" s="14"/>
      <c r="G150" s="13" t="s">
        <v>14</v>
      </c>
      <c r="H150" s="14"/>
      <c r="I150" s="14"/>
      <c r="J150" s="14"/>
      <c r="K150" s="15"/>
    </row>
    <row r="151" spans="2:11" ht="23.25">
      <c r="B151" s="13" t="s">
        <v>13</v>
      </c>
      <c r="C151" s="14"/>
      <c r="D151" s="14"/>
      <c r="E151" s="14"/>
      <c r="F151" s="14"/>
      <c r="G151" s="13" t="s">
        <v>2</v>
      </c>
      <c r="H151" s="14" t="s">
        <v>8</v>
      </c>
      <c r="I151" s="14"/>
      <c r="J151" s="14"/>
      <c r="K151" s="15"/>
    </row>
    <row r="152" spans="2:11" ht="23.25">
      <c r="B152" s="17" t="s">
        <v>1</v>
      </c>
      <c r="C152" s="18">
        <f>+G132</f>
        <v>21</v>
      </c>
      <c r="D152" s="19" t="s">
        <v>11</v>
      </c>
      <c r="E152" s="19"/>
      <c r="F152" s="19"/>
      <c r="G152" s="17" t="s">
        <v>1</v>
      </c>
      <c r="H152" s="18">
        <f>+C152</f>
        <v>21</v>
      </c>
      <c r="I152" s="19" t="s">
        <v>11</v>
      </c>
      <c r="J152" s="19"/>
      <c r="K152" s="20"/>
    </row>
    <row r="153" spans="2:11" ht="23.25">
      <c r="B153" s="11" t="s">
        <v>42</v>
      </c>
      <c r="C153" s="10"/>
      <c r="D153" s="10"/>
      <c r="E153" s="10"/>
      <c r="F153" s="10"/>
      <c r="G153" s="9" t="s">
        <v>47</v>
      </c>
      <c r="H153" s="10" t="s">
        <v>22</v>
      </c>
      <c r="I153" s="10"/>
      <c r="J153" s="10"/>
      <c r="K153" s="12"/>
    </row>
    <row r="154" spans="2:11" ht="23.25">
      <c r="B154" s="212" t="s">
        <v>47</v>
      </c>
      <c r="C154" s="14" t="s">
        <v>18</v>
      </c>
      <c r="D154" s="14"/>
      <c r="E154" s="14"/>
      <c r="F154" s="14"/>
      <c r="G154" s="13"/>
      <c r="H154" s="213"/>
      <c r="I154" s="16"/>
      <c r="J154" s="14"/>
      <c r="K154" s="15"/>
    </row>
    <row r="155" spans="2:11" ht="23.25">
      <c r="B155" s="212" t="s">
        <v>19</v>
      </c>
      <c r="C155" s="16" t="e">
        <f>+C147</f>
        <v>#REF!</v>
      </c>
      <c r="D155" s="14" t="s">
        <v>17</v>
      </c>
      <c r="E155" s="14"/>
      <c r="F155" s="14"/>
      <c r="G155" s="13"/>
      <c r="H155" s="213" t="s">
        <v>19</v>
      </c>
      <c r="I155" s="21" t="e">
        <f>+C155</f>
        <v>#REF!</v>
      </c>
      <c r="J155" s="14" t="s">
        <v>17</v>
      </c>
      <c r="K155" s="15"/>
    </row>
    <row r="156" spans="2:11" ht="23.25">
      <c r="B156" s="212"/>
      <c r="C156" s="16"/>
      <c r="D156" s="14"/>
      <c r="E156" s="14"/>
      <c r="F156" s="14"/>
      <c r="G156" s="13"/>
      <c r="H156" s="14"/>
      <c r="I156" s="14"/>
      <c r="J156" s="14"/>
      <c r="K156" s="15"/>
    </row>
    <row r="157" spans="2:11" ht="23.25">
      <c r="B157" s="13"/>
      <c r="C157" s="14" t="s">
        <v>20</v>
      </c>
      <c r="D157" s="14"/>
      <c r="E157" s="14"/>
      <c r="F157" s="14"/>
      <c r="G157" s="13"/>
      <c r="H157" s="14" t="s">
        <v>23</v>
      </c>
      <c r="I157" s="14"/>
      <c r="J157" s="14"/>
      <c r="K157" s="15"/>
    </row>
    <row r="158" spans="2:11" ht="23.25">
      <c r="B158" s="13"/>
      <c r="C158" s="14" t="s">
        <v>21</v>
      </c>
      <c r="D158" s="14"/>
      <c r="E158" s="14"/>
      <c r="F158" s="14"/>
      <c r="G158" s="13" t="s">
        <v>25</v>
      </c>
      <c r="H158" s="14"/>
      <c r="I158" s="14"/>
      <c r="J158" s="14"/>
      <c r="K158" s="15"/>
    </row>
    <row r="159" spans="2:11" ht="23.25">
      <c r="B159" s="13" t="s">
        <v>26</v>
      </c>
      <c r="C159" s="14"/>
      <c r="D159" s="14"/>
      <c r="E159" s="14"/>
      <c r="F159" s="14"/>
      <c r="G159" s="13" t="s">
        <v>24</v>
      </c>
      <c r="H159" s="14"/>
      <c r="I159" s="14"/>
      <c r="J159" s="14"/>
      <c r="K159" s="15"/>
    </row>
    <row r="160" spans="2:11" ht="23.25">
      <c r="B160" s="17" t="s">
        <v>1</v>
      </c>
      <c r="C160" s="18">
        <f>+C152</f>
        <v>21</v>
      </c>
      <c r="D160" s="19" t="s">
        <v>11</v>
      </c>
      <c r="E160" s="19"/>
      <c r="F160" s="19"/>
      <c r="G160" s="17" t="s">
        <v>1</v>
      </c>
      <c r="H160" s="18">
        <f>+C160</f>
        <v>21</v>
      </c>
      <c r="I160" s="19" t="s">
        <v>11</v>
      </c>
      <c r="J160" s="19"/>
      <c r="K160" s="20"/>
    </row>
    <row r="161" spans="2:11" ht="23.25">
      <c r="B161" s="9" t="s">
        <v>50</v>
      </c>
      <c r="C161" s="22" t="s">
        <v>47</v>
      </c>
      <c r="D161" s="23" t="s">
        <v>49</v>
      </c>
      <c r="E161" s="22" t="s">
        <v>47</v>
      </c>
      <c r="F161" s="23" t="s">
        <v>48</v>
      </c>
      <c r="G161" s="517" t="s">
        <v>51</v>
      </c>
      <c r="H161" s="518"/>
      <c r="I161" s="518"/>
      <c r="J161" s="518"/>
      <c r="K161" s="519"/>
    </row>
    <row r="162" spans="2:11" ht="23.25">
      <c r="B162" s="13" t="s">
        <v>77</v>
      </c>
      <c r="C162" s="14"/>
      <c r="D162" s="14"/>
      <c r="E162" s="14"/>
      <c r="F162" s="14"/>
      <c r="G162" s="13"/>
      <c r="H162" s="14"/>
      <c r="I162" s="14"/>
      <c r="J162" s="14"/>
      <c r="K162" s="15"/>
    </row>
    <row r="163" spans="2:11" ht="23.25">
      <c r="B163" s="13" t="s">
        <v>27</v>
      </c>
      <c r="C163" s="14" t="e">
        <f>+#REF!</f>
        <v>#REF!</v>
      </c>
      <c r="D163" s="14"/>
      <c r="E163" s="14"/>
      <c r="F163" s="14"/>
      <c r="G163" s="13" t="s">
        <v>35</v>
      </c>
      <c r="H163" s="14"/>
      <c r="I163" s="14"/>
      <c r="J163" s="14"/>
      <c r="K163" s="15"/>
    </row>
    <row r="164" spans="2:11" ht="23.25">
      <c r="B164" s="212" t="s">
        <v>28</v>
      </c>
      <c r="C164" s="14" t="e">
        <f>+#REF!</f>
        <v>#REF!</v>
      </c>
      <c r="D164" s="14"/>
      <c r="E164" s="14"/>
      <c r="F164" s="24"/>
      <c r="G164" s="13" t="s">
        <v>36</v>
      </c>
      <c r="H164" s="14"/>
      <c r="I164" s="14"/>
      <c r="J164" s="14"/>
      <c r="K164" s="15"/>
    </row>
    <row r="165" spans="2:11" ht="23.25">
      <c r="B165" s="212" t="s">
        <v>1</v>
      </c>
      <c r="C165" s="25">
        <f>+C160</f>
        <v>21</v>
      </c>
      <c r="D165" s="14" t="s">
        <v>11</v>
      </c>
      <c r="E165" s="14"/>
      <c r="F165" s="14"/>
      <c r="G165" s="13"/>
      <c r="H165" s="14"/>
      <c r="I165" s="14"/>
      <c r="J165" s="14"/>
      <c r="K165" s="15"/>
    </row>
    <row r="166" spans="2:11" ht="23.25">
      <c r="B166" s="13" t="s">
        <v>29</v>
      </c>
      <c r="C166" s="16" t="e">
        <f>+C155</f>
        <v>#REF!</v>
      </c>
      <c r="D166" s="14" t="s">
        <v>17</v>
      </c>
      <c r="E166" s="14"/>
      <c r="F166" s="14"/>
      <c r="G166" s="13" t="s">
        <v>37</v>
      </c>
      <c r="H166" s="14"/>
      <c r="I166" s="14"/>
      <c r="J166" s="14"/>
      <c r="K166" s="15"/>
    </row>
    <row r="167" spans="2:11" ht="23.25">
      <c r="B167" s="13"/>
      <c r="C167" s="14" t="str">
        <f>+C148</f>
        <v>(สี่หมื่นสองพันบาทถ้วน)</v>
      </c>
      <c r="D167" s="14"/>
      <c r="E167" s="14"/>
      <c r="F167" s="14"/>
      <c r="G167" s="13" t="s">
        <v>357</v>
      </c>
      <c r="H167" s="14"/>
      <c r="I167" s="14"/>
      <c r="J167" s="14"/>
      <c r="K167" s="15"/>
    </row>
    <row r="168" spans="2:11" ht="23.25">
      <c r="B168" s="13" t="s">
        <v>32</v>
      </c>
      <c r="C168" s="14" t="e">
        <f>+G140</f>
        <v>#REF!</v>
      </c>
      <c r="D168" s="14"/>
      <c r="E168" s="14" t="e">
        <f>+B141</f>
        <v>#REF!</v>
      </c>
      <c r="F168" s="14"/>
      <c r="G168" s="13"/>
      <c r="H168" s="14"/>
      <c r="I168" s="14"/>
      <c r="J168" s="14"/>
      <c r="K168" s="15"/>
    </row>
    <row r="169" spans="2:11" ht="23.25">
      <c r="B169" s="26"/>
      <c r="C169" s="19" t="e">
        <f>+J140</f>
        <v>#REF!</v>
      </c>
      <c r="D169" s="19"/>
      <c r="E169" s="19"/>
      <c r="F169" s="19"/>
      <c r="G169" s="26"/>
      <c r="H169" s="19"/>
      <c r="I169" s="19"/>
      <c r="J169" s="19"/>
      <c r="K169" s="20"/>
    </row>
    <row r="170" spans="3:10" ht="23.25">
      <c r="C170" s="520" t="s">
        <v>4</v>
      </c>
      <c r="D170" s="520"/>
      <c r="E170" s="520"/>
      <c r="F170" s="520"/>
      <c r="G170" s="520"/>
      <c r="H170" s="520"/>
      <c r="I170" s="520"/>
      <c r="J170" s="520"/>
    </row>
    <row r="171" spans="2:11" ht="23.25">
      <c r="B171" s="11"/>
      <c r="C171" s="10"/>
      <c r="D171" s="10"/>
      <c r="E171" s="10"/>
      <c r="F171" s="10"/>
      <c r="G171" s="11"/>
      <c r="H171" s="10"/>
      <c r="I171" s="10"/>
      <c r="J171" s="10"/>
      <c r="K171" s="12"/>
    </row>
    <row r="172" spans="2:11" ht="23.25">
      <c r="B172" s="521" t="s">
        <v>33</v>
      </c>
      <c r="C172" s="522"/>
      <c r="D172" s="523" t="e">
        <f>+C166</f>
        <v>#REF!</v>
      </c>
      <c r="E172" s="523"/>
      <c r="F172" s="14" t="s">
        <v>17</v>
      </c>
      <c r="G172" s="13" t="s">
        <v>38</v>
      </c>
      <c r="H172" s="14"/>
      <c r="I172" s="14"/>
      <c r="J172" s="16" t="e">
        <f>+D172</f>
        <v>#REF!</v>
      </c>
      <c r="K172" s="15" t="s">
        <v>17</v>
      </c>
    </row>
    <row r="173" spans="2:11" ht="23.25">
      <c r="B173" s="13"/>
      <c r="C173" s="14"/>
      <c r="D173" s="14"/>
      <c r="E173" s="14"/>
      <c r="F173" s="14"/>
      <c r="G173" s="13"/>
      <c r="H173" s="14"/>
      <c r="I173" s="14"/>
      <c r="J173" s="14"/>
      <c r="K173" s="15"/>
    </row>
    <row r="174" spans="2:11" ht="23.25">
      <c r="B174" s="13" t="s">
        <v>78</v>
      </c>
      <c r="D174" s="14"/>
      <c r="E174" s="14"/>
      <c r="F174" s="14"/>
      <c r="G174" s="13"/>
      <c r="H174" s="14" t="s">
        <v>39</v>
      </c>
      <c r="I174" s="14"/>
      <c r="J174" s="14"/>
      <c r="K174" s="15"/>
    </row>
    <row r="175" spans="2:11" ht="23.25">
      <c r="B175" s="13"/>
      <c r="D175" s="14" t="e">
        <f>+G140</f>
        <v>#REF!</v>
      </c>
      <c r="E175" s="14"/>
      <c r="F175" s="14"/>
      <c r="G175" s="13" t="s">
        <v>359</v>
      </c>
      <c r="H175" s="14"/>
      <c r="I175" s="14"/>
      <c r="J175" s="14"/>
      <c r="K175" s="15"/>
    </row>
    <row r="176" spans="2:11" ht="23.25">
      <c r="B176" s="13"/>
      <c r="D176" s="14"/>
      <c r="E176" s="14"/>
      <c r="F176" s="14"/>
      <c r="G176" s="13" t="s">
        <v>41</v>
      </c>
      <c r="H176" s="14"/>
      <c r="I176" s="14"/>
      <c r="J176" s="14"/>
      <c r="K176" s="15"/>
    </row>
    <row r="177" spans="2:11" ht="23.25">
      <c r="B177" s="13" t="s">
        <v>78</v>
      </c>
      <c r="D177" s="14"/>
      <c r="E177" s="14"/>
      <c r="F177" s="14"/>
      <c r="G177" s="212" t="s">
        <v>1</v>
      </c>
      <c r="H177" s="25">
        <f>+C182</f>
        <v>21</v>
      </c>
      <c r="I177" s="14" t="s">
        <v>11</v>
      </c>
      <c r="J177" s="14"/>
      <c r="K177" s="15"/>
    </row>
    <row r="178" spans="2:11" ht="23.25">
      <c r="B178" s="13"/>
      <c r="D178" s="14" t="e">
        <f>+B141</f>
        <v>#REF!</v>
      </c>
      <c r="E178" s="14"/>
      <c r="F178" s="14"/>
      <c r="G178" s="13"/>
      <c r="H178" s="14"/>
      <c r="I178" s="14"/>
      <c r="J178" s="14"/>
      <c r="K178" s="15"/>
    </row>
    <row r="179" spans="2:11" ht="23.25">
      <c r="B179" s="13"/>
      <c r="C179" s="14"/>
      <c r="D179" s="14"/>
      <c r="E179" s="14"/>
      <c r="F179" s="14"/>
      <c r="G179" s="13"/>
      <c r="H179" s="14"/>
      <c r="I179" s="14"/>
      <c r="J179" s="14"/>
      <c r="K179" s="15"/>
    </row>
    <row r="180" spans="2:11" ht="23.25">
      <c r="B180" s="13" t="s">
        <v>78</v>
      </c>
      <c r="C180" s="14"/>
      <c r="D180" s="14"/>
      <c r="E180" s="14"/>
      <c r="F180" s="14"/>
      <c r="G180" s="13" t="s">
        <v>659</v>
      </c>
      <c r="H180" s="14"/>
      <c r="I180" s="14"/>
      <c r="J180" s="14"/>
      <c r="K180" s="15"/>
    </row>
    <row r="181" spans="2:11" ht="23.25">
      <c r="B181" s="13"/>
      <c r="C181" s="14"/>
      <c r="D181" s="14" t="e">
        <f>+J140</f>
        <v>#REF!</v>
      </c>
      <c r="E181" s="14"/>
      <c r="F181" s="14"/>
      <c r="G181" s="13"/>
      <c r="H181" s="14"/>
      <c r="I181" s="14">
        <f>+E169</f>
        <v>0</v>
      </c>
      <c r="J181" s="14"/>
      <c r="K181" s="15"/>
    </row>
    <row r="182" spans="2:11" ht="23.25">
      <c r="B182" s="17" t="s">
        <v>1</v>
      </c>
      <c r="C182" s="18">
        <f>+C165</f>
        <v>21</v>
      </c>
      <c r="D182" s="19" t="s">
        <v>11</v>
      </c>
      <c r="E182" s="19"/>
      <c r="F182" s="19"/>
      <c r="G182" s="26"/>
      <c r="H182" s="19"/>
      <c r="I182" s="19"/>
      <c r="J182" s="19"/>
      <c r="K182" s="20"/>
    </row>
    <row r="184" spans="2:11" ht="23.25">
      <c r="B184" s="213"/>
      <c r="C184" s="25"/>
      <c r="D184" s="14"/>
      <c r="E184" s="14"/>
      <c r="F184" s="14"/>
      <c r="G184" s="213"/>
      <c r="H184" s="25"/>
      <c r="I184" s="14"/>
      <c r="J184" s="14"/>
      <c r="K184" s="14"/>
    </row>
    <row r="185" ht="23.25">
      <c r="B185" s="6" t="s">
        <v>40</v>
      </c>
    </row>
    <row r="193" spans="3:10" ht="23.25">
      <c r="C193" s="516" t="s">
        <v>54</v>
      </c>
      <c r="D193" s="516"/>
      <c r="E193" s="516"/>
      <c r="F193" s="516"/>
      <c r="G193" s="516"/>
      <c r="H193" s="516"/>
      <c r="I193" s="516"/>
      <c r="J193" s="516"/>
    </row>
    <row r="194" spans="3:10" ht="23.25">
      <c r="C194" s="516" t="s">
        <v>75</v>
      </c>
      <c r="D194" s="516"/>
      <c r="E194" s="516"/>
      <c r="F194" s="516"/>
      <c r="G194" s="516"/>
      <c r="H194" s="516"/>
      <c r="I194" s="516"/>
      <c r="J194" s="516"/>
    </row>
    <row r="195" spans="9:11" ht="23.25">
      <c r="I195" s="7" t="s">
        <v>53</v>
      </c>
      <c r="J195" s="6">
        <f>+J131+1</f>
        <v>4</v>
      </c>
      <c r="K195" s="6" t="s">
        <v>52</v>
      </c>
    </row>
    <row r="196" spans="6:8" ht="23.25">
      <c r="F196" s="7" t="s">
        <v>1</v>
      </c>
      <c r="G196" s="214">
        <v>21</v>
      </c>
      <c r="H196" s="6" t="s">
        <v>11</v>
      </c>
    </row>
    <row r="197" ht="23.25">
      <c r="B197" s="6" t="s">
        <v>42</v>
      </c>
    </row>
    <row r="198" spans="2:3" ht="23.25">
      <c r="B198" s="6" t="s">
        <v>2</v>
      </c>
      <c r="C198" s="6" t="s">
        <v>73</v>
      </c>
    </row>
    <row r="199" ht="23.25">
      <c r="B199" s="6" t="e">
        <f>+#REF!</f>
        <v>#REF!</v>
      </c>
    </row>
    <row r="200" spans="2:6" ht="23.25">
      <c r="B200" s="6" t="s">
        <v>72</v>
      </c>
      <c r="F200" s="6" t="s">
        <v>331</v>
      </c>
    </row>
    <row r="201" spans="2:8" ht="23.25">
      <c r="B201" s="6" t="s">
        <v>16</v>
      </c>
      <c r="C201" s="8" t="e">
        <f>+#REF!</f>
        <v>#REF!</v>
      </c>
      <c r="D201" s="6" t="s">
        <v>74</v>
      </c>
      <c r="H201" s="6" t="str">
        <f>+F200</f>
        <v>บ้านนกเขาทอง  หมู่ที่  4</v>
      </c>
    </row>
    <row r="202" spans="2:6" ht="23.25">
      <c r="B202" s="6" t="s">
        <v>5</v>
      </c>
      <c r="E202" s="8" t="e">
        <f>+C201</f>
        <v>#REF!</v>
      </c>
      <c r="F202" s="6" t="s">
        <v>6</v>
      </c>
    </row>
    <row r="203" spans="2:8" ht="23.25">
      <c r="B203" s="6" t="s">
        <v>79</v>
      </c>
      <c r="G203" s="8" t="s">
        <v>660</v>
      </c>
      <c r="H203" s="6" t="s">
        <v>7</v>
      </c>
    </row>
    <row r="204" spans="2:10" ht="23.25">
      <c r="B204" s="6" t="s">
        <v>80</v>
      </c>
      <c r="G204" s="6" t="e">
        <f>+#REF!</f>
        <v>#REF!</v>
      </c>
      <c r="J204" s="6" t="e">
        <f>+#REF!</f>
        <v>#REF!</v>
      </c>
    </row>
    <row r="205" spans="2:4" ht="23.25">
      <c r="B205" s="6" t="e">
        <f>+#REF!</f>
        <v>#REF!</v>
      </c>
      <c r="D205" s="6" t="s">
        <v>31</v>
      </c>
    </row>
    <row r="206" ht="23.25">
      <c r="D206" s="6" t="s">
        <v>55</v>
      </c>
    </row>
    <row r="207" ht="23.25">
      <c r="D207" s="6" t="s">
        <v>9</v>
      </c>
    </row>
    <row r="208" ht="23.25">
      <c r="D208" s="6" t="s">
        <v>10</v>
      </c>
    </row>
    <row r="209" spans="2:11" ht="23.25">
      <c r="B209" s="9" t="s">
        <v>76</v>
      </c>
      <c r="C209" s="10" t="s">
        <v>45</v>
      </c>
      <c r="D209" s="10"/>
      <c r="E209" s="10"/>
      <c r="F209" s="10"/>
      <c r="G209" s="11" t="s">
        <v>43</v>
      </c>
      <c r="H209" s="10" t="s">
        <v>44</v>
      </c>
      <c r="I209" s="10"/>
      <c r="J209" s="10"/>
      <c r="K209" s="12"/>
    </row>
    <row r="210" spans="2:11" ht="23.25">
      <c r="B210" s="13"/>
      <c r="C210" s="14" t="s">
        <v>46</v>
      </c>
      <c r="D210" s="14"/>
      <c r="E210" s="14"/>
      <c r="F210" s="14"/>
      <c r="G210" s="212" t="s">
        <v>47</v>
      </c>
      <c r="H210" s="14" t="s">
        <v>15</v>
      </c>
      <c r="I210" s="14"/>
      <c r="J210" s="14"/>
      <c r="K210" s="15"/>
    </row>
    <row r="211" spans="2:11" ht="23.25">
      <c r="B211" s="212" t="s">
        <v>12</v>
      </c>
      <c r="C211" s="16" t="e">
        <f>+E202</f>
        <v>#REF!</v>
      </c>
      <c r="D211" s="14" t="s">
        <v>17</v>
      </c>
      <c r="E211" s="14"/>
      <c r="F211" s="14"/>
      <c r="G211" s="13"/>
      <c r="H211" s="213" t="s">
        <v>16</v>
      </c>
      <c r="I211" s="16" t="e">
        <f>+C211</f>
        <v>#REF!</v>
      </c>
      <c r="J211" s="14" t="s">
        <v>17</v>
      </c>
      <c r="K211" s="15"/>
    </row>
    <row r="212" spans="2:11" ht="23.25">
      <c r="B212" s="13"/>
      <c r="C212" s="14" t="s">
        <v>30</v>
      </c>
      <c r="D212" s="14"/>
      <c r="E212" s="14"/>
      <c r="F212" s="14"/>
      <c r="G212" s="13"/>
      <c r="H212" s="14"/>
      <c r="I212" s="14"/>
      <c r="J212" s="14"/>
      <c r="K212" s="15"/>
    </row>
    <row r="213" spans="2:11" ht="23.25">
      <c r="B213" s="13"/>
      <c r="C213" s="14"/>
      <c r="D213" s="14"/>
      <c r="E213" s="14"/>
      <c r="F213" s="14"/>
      <c r="G213" s="13"/>
      <c r="H213" s="14"/>
      <c r="I213" s="14"/>
      <c r="J213" s="14"/>
      <c r="K213" s="15"/>
    </row>
    <row r="214" spans="2:11" ht="23.25">
      <c r="B214" s="13" t="s">
        <v>3</v>
      </c>
      <c r="C214" s="14"/>
      <c r="D214" s="14"/>
      <c r="E214" s="14"/>
      <c r="F214" s="14"/>
      <c r="G214" s="13" t="s">
        <v>14</v>
      </c>
      <c r="H214" s="14"/>
      <c r="I214" s="14"/>
      <c r="J214" s="14"/>
      <c r="K214" s="15"/>
    </row>
    <row r="215" spans="2:11" ht="23.25">
      <c r="B215" s="13" t="s">
        <v>13</v>
      </c>
      <c r="C215" s="14"/>
      <c r="D215" s="14"/>
      <c r="E215" s="14"/>
      <c r="F215" s="14"/>
      <c r="G215" s="13" t="s">
        <v>2</v>
      </c>
      <c r="H215" s="14" t="s">
        <v>8</v>
      </c>
      <c r="I215" s="14"/>
      <c r="J215" s="14"/>
      <c r="K215" s="15"/>
    </row>
    <row r="216" spans="2:11" ht="23.25">
      <c r="B216" s="17" t="s">
        <v>1</v>
      </c>
      <c r="C216" s="18">
        <f>+G196</f>
        <v>21</v>
      </c>
      <c r="D216" s="19" t="s">
        <v>11</v>
      </c>
      <c r="E216" s="19"/>
      <c r="F216" s="19"/>
      <c r="G216" s="17" t="s">
        <v>1</v>
      </c>
      <c r="H216" s="18">
        <f>+C216</f>
        <v>21</v>
      </c>
      <c r="I216" s="19" t="s">
        <v>11</v>
      </c>
      <c r="J216" s="19"/>
      <c r="K216" s="20"/>
    </row>
    <row r="217" spans="2:11" ht="23.25">
      <c r="B217" s="11" t="s">
        <v>42</v>
      </c>
      <c r="C217" s="10"/>
      <c r="D217" s="10"/>
      <c r="E217" s="10"/>
      <c r="F217" s="10"/>
      <c r="G217" s="9" t="s">
        <v>47</v>
      </c>
      <c r="H217" s="10" t="s">
        <v>22</v>
      </c>
      <c r="I217" s="10"/>
      <c r="J217" s="10"/>
      <c r="K217" s="12"/>
    </row>
    <row r="218" spans="2:11" ht="23.25">
      <c r="B218" s="212" t="s">
        <v>47</v>
      </c>
      <c r="C218" s="14" t="s">
        <v>18</v>
      </c>
      <c r="D218" s="14"/>
      <c r="E218" s="14"/>
      <c r="F218" s="14"/>
      <c r="G218" s="13"/>
      <c r="H218" s="213"/>
      <c r="I218" s="16"/>
      <c r="J218" s="14"/>
      <c r="K218" s="15"/>
    </row>
    <row r="219" spans="2:11" ht="23.25">
      <c r="B219" s="212" t="s">
        <v>19</v>
      </c>
      <c r="C219" s="16" t="e">
        <f>+C211</f>
        <v>#REF!</v>
      </c>
      <c r="D219" s="14" t="s">
        <v>17</v>
      </c>
      <c r="E219" s="14"/>
      <c r="F219" s="14"/>
      <c r="G219" s="13"/>
      <c r="H219" s="213" t="s">
        <v>19</v>
      </c>
      <c r="I219" s="21" t="e">
        <f>+C219</f>
        <v>#REF!</v>
      </c>
      <c r="J219" s="14" t="s">
        <v>17</v>
      </c>
      <c r="K219" s="15"/>
    </row>
    <row r="220" spans="2:11" ht="23.25">
      <c r="B220" s="212"/>
      <c r="C220" s="16"/>
      <c r="D220" s="14"/>
      <c r="E220" s="14"/>
      <c r="F220" s="14"/>
      <c r="G220" s="13"/>
      <c r="H220" s="14"/>
      <c r="I220" s="14"/>
      <c r="J220" s="14"/>
      <c r="K220" s="15"/>
    </row>
    <row r="221" spans="2:11" ht="23.25">
      <c r="B221" s="13"/>
      <c r="C221" s="14" t="s">
        <v>20</v>
      </c>
      <c r="D221" s="14"/>
      <c r="E221" s="14"/>
      <c r="F221" s="14"/>
      <c r="G221" s="13"/>
      <c r="H221" s="14" t="s">
        <v>23</v>
      </c>
      <c r="I221" s="14"/>
      <c r="J221" s="14"/>
      <c r="K221" s="15"/>
    </row>
    <row r="222" spans="2:11" ht="23.25">
      <c r="B222" s="13"/>
      <c r="C222" s="14" t="s">
        <v>21</v>
      </c>
      <c r="D222" s="14"/>
      <c r="E222" s="14"/>
      <c r="F222" s="14"/>
      <c r="G222" s="13" t="s">
        <v>25</v>
      </c>
      <c r="H222" s="14"/>
      <c r="I222" s="14"/>
      <c r="J222" s="14"/>
      <c r="K222" s="15"/>
    </row>
    <row r="223" spans="2:11" ht="23.25">
      <c r="B223" s="13" t="s">
        <v>26</v>
      </c>
      <c r="C223" s="14"/>
      <c r="D223" s="14"/>
      <c r="E223" s="14"/>
      <c r="F223" s="14"/>
      <c r="G223" s="13" t="s">
        <v>24</v>
      </c>
      <c r="H223" s="14"/>
      <c r="I223" s="14"/>
      <c r="J223" s="14"/>
      <c r="K223" s="15"/>
    </row>
    <row r="224" spans="2:11" ht="23.25">
      <c r="B224" s="17" t="s">
        <v>1</v>
      </c>
      <c r="C224" s="18">
        <f>+C216</f>
        <v>21</v>
      </c>
      <c r="D224" s="19" t="s">
        <v>11</v>
      </c>
      <c r="E224" s="19"/>
      <c r="F224" s="19"/>
      <c r="G224" s="17" t="s">
        <v>1</v>
      </c>
      <c r="H224" s="18">
        <f>+C224</f>
        <v>21</v>
      </c>
      <c r="I224" s="19" t="s">
        <v>11</v>
      </c>
      <c r="J224" s="19"/>
      <c r="K224" s="20"/>
    </row>
    <row r="225" spans="2:11" ht="23.25">
      <c r="B225" s="9" t="s">
        <v>50</v>
      </c>
      <c r="C225" s="22" t="s">
        <v>47</v>
      </c>
      <c r="D225" s="23" t="s">
        <v>49</v>
      </c>
      <c r="E225" s="22" t="s">
        <v>47</v>
      </c>
      <c r="F225" s="23" t="s">
        <v>48</v>
      </c>
      <c r="G225" s="517" t="s">
        <v>51</v>
      </c>
      <c r="H225" s="518"/>
      <c r="I225" s="518"/>
      <c r="J225" s="518"/>
      <c r="K225" s="519"/>
    </row>
    <row r="226" spans="2:11" ht="23.25">
      <c r="B226" s="13" t="s">
        <v>77</v>
      </c>
      <c r="C226" s="14"/>
      <c r="D226" s="14"/>
      <c r="E226" s="14"/>
      <c r="F226" s="14"/>
      <c r="G226" s="13"/>
      <c r="H226" s="14"/>
      <c r="I226" s="14"/>
      <c r="J226" s="14"/>
      <c r="K226" s="15"/>
    </row>
    <row r="227" spans="2:11" ht="23.25">
      <c r="B227" s="13" t="s">
        <v>27</v>
      </c>
      <c r="C227" s="14" t="e">
        <f>+#REF!</f>
        <v>#REF!</v>
      </c>
      <c r="D227" s="14"/>
      <c r="E227" s="14"/>
      <c r="F227" s="14"/>
      <c r="G227" s="13" t="s">
        <v>35</v>
      </c>
      <c r="H227" s="14"/>
      <c r="I227" s="14"/>
      <c r="J227" s="14"/>
      <c r="K227" s="15"/>
    </row>
    <row r="228" spans="2:11" ht="23.25">
      <c r="B228" s="212" t="s">
        <v>28</v>
      </c>
      <c r="C228" s="14" t="e">
        <f>+#REF!</f>
        <v>#REF!</v>
      </c>
      <c r="D228" s="14"/>
      <c r="E228" s="14"/>
      <c r="F228" s="24"/>
      <c r="G228" s="13" t="s">
        <v>36</v>
      </c>
      <c r="H228" s="14"/>
      <c r="I228" s="14"/>
      <c r="J228" s="14"/>
      <c r="K228" s="15"/>
    </row>
    <row r="229" spans="2:11" ht="23.25">
      <c r="B229" s="212" t="s">
        <v>1</v>
      </c>
      <c r="C229" s="25">
        <f>+C224</f>
        <v>21</v>
      </c>
      <c r="D229" s="14" t="s">
        <v>11</v>
      </c>
      <c r="E229" s="14"/>
      <c r="F229" s="14"/>
      <c r="G229" s="13"/>
      <c r="H229" s="14"/>
      <c r="I229" s="14"/>
      <c r="J229" s="14"/>
      <c r="K229" s="15"/>
    </row>
    <row r="230" spans="2:11" ht="23.25">
      <c r="B230" s="13" t="s">
        <v>29</v>
      </c>
      <c r="C230" s="16" t="e">
        <f>+C219</f>
        <v>#REF!</v>
      </c>
      <c r="D230" s="14" t="s">
        <v>17</v>
      </c>
      <c r="E230" s="14"/>
      <c r="F230" s="14"/>
      <c r="G230" s="13" t="s">
        <v>37</v>
      </c>
      <c r="H230" s="14"/>
      <c r="I230" s="14"/>
      <c r="J230" s="14"/>
      <c r="K230" s="15"/>
    </row>
    <row r="231" spans="2:11" ht="23.25">
      <c r="B231" s="13"/>
      <c r="C231" s="14" t="str">
        <f>+C212</f>
        <v>(หนึ่งหมื่นแปดพันบาทถ้วน)</v>
      </c>
      <c r="D231" s="14"/>
      <c r="E231" s="14"/>
      <c r="F231" s="14"/>
      <c r="G231" s="13" t="s">
        <v>357</v>
      </c>
      <c r="H231" s="14"/>
      <c r="I231" s="14"/>
      <c r="J231" s="14"/>
      <c r="K231" s="15"/>
    </row>
    <row r="232" spans="2:11" ht="23.25">
      <c r="B232" s="13" t="s">
        <v>32</v>
      </c>
      <c r="C232" s="14" t="e">
        <f>+G204</f>
        <v>#REF!</v>
      </c>
      <c r="D232" s="14"/>
      <c r="E232" s="14" t="e">
        <f>+B205</f>
        <v>#REF!</v>
      </c>
      <c r="F232" s="14"/>
      <c r="G232" s="13"/>
      <c r="H232" s="14"/>
      <c r="I232" s="14"/>
      <c r="J232" s="14"/>
      <c r="K232" s="15"/>
    </row>
    <row r="233" spans="2:11" ht="23.25">
      <c r="B233" s="26"/>
      <c r="C233" s="19" t="e">
        <f>+J204</f>
        <v>#REF!</v>
      </c>
      <c r="D233" s="19"/>
      <c r="E233" s="19"/>
      <c r="F233" s="19"/>
      <c r="G233" s="26"/>
      <c r="H233" s="19"/>
      <c r="I233" s="19"/>
      <c r="J233" s="19"/>
      <c r="K233" s="20"/>
    </row>
    <row r="234" spans="3:10" ht="23.25">
      <c r="C234" s="520" t="s">
        <v>4</v>
      </c>
      <c r="D234" s="520"/>
      <c r="E234" s="520"/>
      <c r="F234" s="520"/>
      <c r="G234" s="520"/>
      <c r="H234" s="520"/>
      <c r="I234" s="520"/>
      <c r="J234" s="520"/>
    </row>
    <row r="235" spans="2:11" ht="23.25">
      <c r="B235" s="11"/>
      <c r="C235" s="10"/>
      <c r="D235" s="10"/>
      <c r="E235" s="10"/>
      <c r="F235" s="10"/>
      <c r="G235" s="11"/>
      <c r="H235" s="10"/>
      <c r="I235" s="10"/>
      <c r="J235" s="10"/>
      <c r="K235" s="12"/>
    </row>
    <row r="236" spans="2:11" ht="23.25">
      <c r="B236" s="521" t="s">
        <v>33</v>
      </c>
      <c r="C236" s="522"/>
      <c r="D236" s="523" t="e">
        <f>+C230</f>
        <v>#REF!</v>
      </c>
      <c r="E236" s="523"/>
      <c r="F236" s="14" t="s">
        <v>17</v>
      </c>
      <c r="G236" s="13" t="s">
        <v>38</v>
      </c>
      <c r="H236" s="14"/>
      <c r="I236" s="14"/>
      <c r="J236" s="16" t="e">
        <f>+D236</f>
        <v>#REF!</v>
      </c>
      <c r="K236" s="15" t="s">
        <v>17</v>
      </c>
    </row>
    <row r="237" spans="2:11" ht="23.25">
      <c r="B237" s="13"/>
      <c r="C237" s="14"/>
      <c r="D237" s="14"/>
      <c r="E237" s="14"/>
      <c r="F237" s="14"/>
      <c r="G237" s="13"/>
      <c r="H237" s="14"/>
      <c r="I237" s="14"/>
      <c r="J237" s="14"/>
      <c r="K237" s="15"/>
    </row>
    <row r="238" spans="2:11" ht="23.25">
      <c r="B238" s="13" t="s">
        <v>78</v>
      </c>
      <c r="D238" s="14"/>
      <c r="E238" s="14"/>
      <c r="F238" s="14"/>
      <c r="G238" s="13"/>
      <c r="H238" s="14" t="s">
        <v>39</v>
      </c>
      <c r="I238" s="14"/>
      <c r="J238" s="14"/>
      <c r="K238" s="15"/>
    </row>
    <row r="239" spans="2:11" ht="23.25">
      <c r="B239" s="13"/>
      <c r="D239" s="14" t="e">
        <f>+G204</f>
        <v>#REF!</v>
      </c>
      <c r="E239" s="14"/>
      <c r="F239" s="14"/>
      <c r="G239" s="13" t="s">
        <v>359</v>
      </c>
      <c r="H239" s="14"/>
      <c r="I239" s="14"/>
      <c r="J239" s="14"/>
      <c r="K239" s="15"/>
    </row>
    <row r="240" spans="2:11" ht="23.25">
      <c r="B240" s="13"/>
      <c r="D240" s="14"/>
      <c r="E240" s="14"/>
      <c r="F240" s="14"/>
      <c r="G240" s="13" t="s">
        <v>41</v>
      </c>
      <c r="H240" s="14"/>
      <c r="I240" s="14"/>
      <c r="J240" s="14"/>
      <c r="K240" s="15"/>
    </row>
    <row r="241" spans="2:11" ht="23.25">
      <c r="B241" s="13" t="s">
        <v>78</v>
      </c>
      <c r="D241" s="14"/>
      <c r="E241" s="14"/>
      <c r="F241" s="14"/>
      <c r="G241" s="212" t="s">
        <v>1</v>
      </c>
      <c r="H241" s="25">
        <f>+C246</f>
        <v>21</v>
      </c>
      <c r="I241" s="14" t="s">
        <v>11</v>
      </c>
      <c r="J241" s="14"/>
      <c r="K241" s="15"/>
    </row>
    <row r="242" spans="2:11" ht="23.25">
      <c r="B242" s="13"/>
      <c r="D242" s="14" t="e">
        <f>+B205</f>
        <v>#REF!</v>
      </c>
      <c r="E242" s="14"/>
      <c r="F242" s="14"/>
      <c r="G242" s="13"/>
      <c r="H242" s="14"/>
      <c r="I242" s="14"/>
      <c r="J242" s="14"/>
      <c r="K242" s="15"/>
    </row>
    <row r="243" spans="2:11" ht="23.25">
      <c r="B243" s="13"/>
      <c r="C243" s="14"/>
      <c r="D243" s="14"/>
      <c r="E243" s="14"/>
      <c r="F243" s="14"/>
      <c r="G243" s="13"/>
      <c r="H243" s="14"/>
      <c r="I243" s="14"/>
      <c r="J243" s="14"/>
      <c r="K243" s="15"/>
    </row>
    <row r="244" spans="2:11" ht="23.25">
      <c r="B244" s="13" t="s">
        <v>78</v>
      </c>
      <c r="C244" s="14"/>
      <c r="D244" s="14"/>
      <c r="E244" s="14"/>
      <c r="F244" s="14"/>
      <c r="G244" s="13"/>
      <c r="H244" s="14"/>
      <c r="I244" s="14"/>
      <c r="J244" s="14"/>
      <c r="K244" s="15"/>
    </row>
    <row r="245" spans="2:11" ht="23.25">
      <c r="B245" s="13"/>
      <c r="C245" s="14"/>
      <c r="D245" s="14" t="e">
        <f>+C233</f>
        <v>#REF!</v>
      </c>
      <c r="E245" s="14"/>
      <c r="F245" s="14"/>
      <c r="G245" s="13"/>
      <c r="H245" s="14"/>
      <c r="I245" s="14"/>
      <c r="J245" s="14"/>
      <c r="K245" s="15"/>
    </row>
    <row r="246" spans="2:11" ht="23.25">
      <c r="B246" s="17" t="s">
        <v>1</v>
      </c>
      <c r="C246" s="18">
        <f>+C229</f>
        <v>21</v>
      </c>
      <c r="D246" s="19" t="s">
        <v>11</v>
      </c>
      <c r="E246" s="19"/>
      <c r="F246" s="19"/>
      <c r="G246" s="26"/>
      <c r="H246" s="19"/>
      <c r="I246" s="19"/>
      <c r="J246" s="19"/>
      <c r="K246" s="20"/>
    </row>
    <row r="248" spans="2:11" ht="23.25">
      <c r="B248" s="213"/>
      <c r="C248" s="25"/>
      <c r="D248" s="14"/>
      <c r="E248" s="14"/>
      <c r="F248" s="14"/>
      <c r="G248" s="213"/>
      <c r="H248" s="25"/>
      <c r="I248" s="14"/>
      <c r="J248" s="14"/>
      <c r="K248" s="14"/>
    </row>
    <row r="249" ht="23.25">
      <c r="B249" s="6" t="s">
        <v>40</v>
      </c>
    </row>
    <row r="257" spans="3:10" ht="23.25">
      <c r="C257" s="516" t="s">
        <v>54</v>
      </c>
      <c r="D257" s="516"/>
      <c r="E257" s="516"/>
      <c r="F257" s="516"/>
      <c r="G257" s="516"/>
      <c r="H257" s="516"/>
      <c r="I257" s="516"/>
      <c r="J257" s="516"/>
    </row>
    <row r="258" spans="3:10" ht="23.25">
      <c r="C258" s="516" t="s">
        <v>75</v>
      </c>
      <c r="D258" s="516"/>
      <c r="E258" s="516"/>
      <c r="F258" s="516"/>
      <c r="G258" s="516"/>
      <c r="H258" s="516"/>
      <c r="I258" s="516"/>
      <c r="J258" s="516"/>
    </row>
    <row r="259" spans="9:11" ht="23.25">
      <c r="I259" s="7" t="s">
        <v>53</v>
      </c>
      <c r="J259" s="6">
        <f>+J195+1</f>
        <v>5</v>
      </c>
      <c r="K259" s="6" t="s">
        <v>52</v>
      </c>
    </row>
    <row r="260" spans="6:8" ht="23.25">
      <c r="F260" s="7" t="s">
        <v>1</v>
      </c>
      <c r="G260" s="214">
        <v>21</v>
      </c>
      <c r="H260" s="6" t="s">
        <v>11</v>
      </c>
    </row>
    <row r="261" ht="23.25">
      <c r="B261" s="6" t="s">
        <v>42</v>
      </c>
    </row>
    <row r="262" spans="2:3" ht="23.25">
      <c r="B262" s="6" t="s">
        <v>2</v>
      </c>
      <c r="C262" s="6" t="s">
        <v>73</v>
      </c>
    </row>
    <row r="263" ht="23.25">
      <c r="B263" s="6" t="e">
        <f>+#REF!</f>
        <v>#REF!</v>
      </c>
    </row>
    <row r="264" spans="2:6" ht="23.25">
      <c r="B264" s="6" t="s">
        <v>72</v>
      </c>
      <c r="F264" s="6" t="s">
        <v>332</v>
      </c>
    </row>
    <row r="265" spans="2:8" ht="23.25">
      <c r="B265" s="6" t="s">
        <v>16</v>
      </c>
      <c r="C265" s="8" t="e">
        <f>+#REF!</f>
        <v>#REF!</v>
      </c>
      <c r="D265" s="6" t="s">
        <v>74</v>
      </c>
      <c r="H265" s="6" t="str">
        <f>+F264</f>
        <v>บ้านโนนดินจี่  หมู่ที่  5</v>
      </c>
    </row>
    <row r="266" spans="2:6" ht="23.25">
      <c r="B266" s="6" t="s">
        <v>5</v>
      </c>
      <c r="E266" s="8" t="e">
        <f>+C265</f>
        <v>#REF!</v>
      </c>
      <c r="F266" s="6" t="s">
        <v>6</v>
      </c>
    </row>
    <row r="267" spans="2:8" ht="23.25">
      <c r="B267" s="6" t="s">
        <v>79</v>
      </c>
      <c r="G267" s="8" t="s">
        <v>660</v>
      </c>
      <c r="H267" s="6" t="s">
        <v>7</v>
      </c>
    </row>
    <row r="268" spans="2:10" ht="23.25">
      <c r="B268" s="6" t="s">
        <v>80</v>
      </c>
      <c r="G268" s="6" t="e">
        <f>+#REF!</f>
        <v>#REF!</v>
      </c>
      <c r="J268" s="6" t="e">
        <f>+#REF!</f>
        <v>#REF!</v>
      </c>
    </row>
    <row r="269" spans="2:4" ht="23.25">
      <c r="B269" s="6" t="e">
        <f>+#REF!</f>
        <v>#REF!</v>
      </c>
      <c r="D269" s="6" t="s">
        <v>31</v>
      </c>
    </row>
    <row r="270" ht="23.25">
      <c r="D270" s="6" t="s">
        <v>55</v>
      </c>
    </row>
    <row r="271" ht="23.25">
      <c r="D271" s="6" t="s">
        <v>9</v>
      </c>
    </row>
    <row r="272" ht="23.25">
      <c r="D272" s="6" t="s">
        <v>10</v>
      </c>
    </row>
    <row r="273" spans="2:11" ht="23.25">
      <c r="B273" s="9" t="s">
        <v>76</v>
      </c>
      <c r="C273" s="10" t="s">
        <v>45</v>
      </c>
      <c r="D273" s="10"/>
      <c r="E273" s="10"/>
      <c r="F273" s="10"/>
      <c r="G273" s="11" t="s">
        <v>43</v>
      </c>
      <c r="H273" s="10" t="s">
        <v>44</v>
      </c>
      <c r="I273" s="10"/>
      <c r="J273" s="10"/>
      <c r="K273" s="12"/>
    </row>
    <row r="274" spans="2:11" ht="23.25">
      <c r="B274" s="13"/>
      <c r="C274" s="14" t="s">
        <v>46</v>
      </c>
      <c r="D274" s="14"/>
      <c r="E274" s="14"/>
      <c r="F274" s="14"/>
      <c r="G274" s="212" t="s">
        <v>47</v>
      </c>
      <c r="H274" s="14" t="s">
        <v>15</v>
      </c>
      <c r="I274" s="14"/>
      <c r="J274" s="14"/>
      <c r="K274" s="15"/>
    </row>
    <row r="275" spans="2:11" ht="23.25">
      <c r="B275" s="212" t="s">
        <v>12</v>
      </c>
      <c r="C275" s="16" t="e">
        <f>+E266</f>
        <v>#REF!</v>
      </c>
      <c r="D275" s="14" t="s">
        <v>17</v>
      </c>
      <c r="E275" s="14"/>
      <c r="F275" s="14"/>
      <c r="G275" s="13"/>
      <c r="H275" s="213" t="s">
        <v>16</v>
      </c>
      <c r="I275" s="16" t="e">
        <f>+C275</f>
        <v>#REF!</v>
      </c>
      <c r="J275" s="14" t="s">
        <v>17</v>
      </c>
      <c r="K275" s="15"/>
    </row>
    <row r="276" spans="2:11" ht="23.25">
      <c r="B276" s="13"/>
      <c r="C276" s="14" t="s">
        <v>320</v>
      </c>
      <c r="D276" s="14"/>
      <c r="E276" s="14"/>
      <c r="F276" s="14"/>
      <c r="G276" s="13"/>
      <c r="H276" s="14"/>
      <c r="I276" s="14"/>
      <c r="J276" s="14"/>
      <c r="K276" s="15"/>
    </row>
    <row r="277" spans="2:11" ht="23.25">
      <c r="B277" s="13"/>
      <c r="C277" s="14"/>
      <c r="D277" s="14"/>
      <c r="E277" s="14"/>
      <c r="F277" s="14"/>
      <c r="G277" s="13"/>
      <c r="H277" s="14"/>
      <c r="I277" s="14"/>
      <c r="J277" s="14"/>
      <c r="K277" s="15"/>
    </row>
    <row r="278" spans="2:11" ht="23.25">
      <c r="B278" s="13" t="s">
        <v>3</v>
      </c>
      <c r="C278" s="14"/>
      <c r="D278" s="14"/>
      <c r="E278" s="14"/>
      <c r="F278" s="14"/>
      <c r="G278" s="13" t="s">
        <v>14</v>
      </c>
      <c r="H278" s="14"/>
      <c r="I278" s="14"/>
      <c r="J278" s="14"/>
      <c r="K278" s="15"/>
    </row>
    <row r="279" spans="2:11" ht="23.25">
      <c r="B279" s="13" t="s">
        <v>13</v>
      </c>
      <c r="C279" s="14"/>
      <c r="D279" s="14"/>
      <c r="E279" s="14"/>
      <c r="F279" s="14"/>
      <c r="G279" s="13" t="s">
        <v>2</v>
      </c>
      <c r="H279" s="14" t="s">
        <v>8</v>
      </c>
      <c r="I279" s="14"/>
      <c r="J279" s="14"/>
      <c r="K279" s="15"/>
    </row>
    <row r="280" spans="2:11" ht="23.25">
      <c r="B280" s="17" t="s">
        <v>1</v>
      </c>
      <c r="C280" s="18">
        <f>+G260</f>
        <v>21</v>
      </c>
      <c r="D280" s="19" t="s">
        <v>11</v>
      </c>
      <c r="E280" s="19"/>
      <c r="F280" s="19"/>
      <c r="G280" s="17" t="s">
        <v>1</v>
      </c>
      <c r="H280" s="18">
        <f>+C280</f>
        <v>21</v>
      </c>
      <c r="I280" s="19" t="s">
        <v>11</v>
      </c>
      <c r="J280" s="19"/>
      <c r="K280" s="20"/>
    </row>
    <row r="281" spans="2:11" ht="23.25">
      <c r="B281" s="11" t="s">
        <v>42</v>
      </c>
      <c r="C281" s="10"/>
      <c r="D281" s="10"/>
      <c r="E281" s="10"/>
      <c r="F281" s="10"/>
      <c r="G281" s="9" t="s">
        <v>47</v>
      </c>
      <c r="H281" s="10" t="s">
        <v>22</v>
      </c>
      <c r="I281" s="10"/>
      <c r="J281" s="10"/>
      <c r="K281" s="12"/>
    </row>
    <row r="282" spans="2:11" ht="23.25">
      <c r="B282" s="212" t="s">
        <v>47</v>
      </c>
      <c r="C282" s="14" t="s">
        <v>18</v>
      </c>
      <c r="D282" s="14"/>
      <c r="E282" s="14"/>
      <c r="F282" s="14"/>
      <c r="G282" s="13"/>
      <c r="H282" s="213"/>
      <c r="I282" s="16"/>
      <c r="J282" s="14"/>
      <c r="K282" s="15"/>
    </row>
    <row r="283" spans="2:11" ht="23.25">
      <c r="B283" s="212" t="s">
        <v>19</v>
      </c>
      <c r="C283" s="16" t="e">
        <f>+C275</f>
        <v>#REF!</v>
      </c>
      <c r="D283" s="14" t="s">
        <v>17</v>
      </c>
      <c r="E283" s="14"/>
      <c r="F283" s="14"/>
      <c r="G283" s="13"/>
      <c r="H283" s="213" t="s">
        <v>19</v>
      </c>
      <c r="I283" s="21" t="e">
        <f>+C283</f>
        <v>#REF!</v>
      </c>
      <c r="J283" s="14" t="s">
        <v>17</v>
      </c>
      <c r="K283" s="15"/>
    </row>
    <row r="284" spans="2:11" ht="23.25">
      <c r="B284" s="212"/>
      <c r="C284" s="16"/>
      <c r="D284" s="14"/>
      <c r="E284" s="14"/>
      <c r="F284" s="14"/>
      <c r="G284" s="13"/>
      <c r="H284" s="14"/>
      <c r="I284" s="14"/>
      <c r="J284" s="14"/>
      <c r="K284" s="15"/>
    </row>
    <row r="285" spans="2:11" ht="23.25">
      <c r="B285" s="13"/>
      <c r="C285" s="14" t="s">
        <v>20</v>
      </c>
      <c r="D285" s="14"/>
      <c r="E285" s="14"/>
      <c r="F285" s="14"/>
      <c r="G285" s="13"/>
      <c r="H285" s="14" t="s">
        <v>23</v>
      </c>
      <c r="I285" s="14"/>
      <c r="J285" s="14"/>
      <c r="K285" s="15"/>
    </row>
    <row r="286" spans="2:11" ht="23.25">
      <c r="B286" s="13"/>
      <c r="C286" s="14" t="s">
        <v>21</v>
      </c>
      <c r="D286" s="14"/>
      <c r="E286" s="14"/>
      <c r="F286" s="14"/>
      <c r="G286" s="13" t="s">
        <v>25</v>
      </c>
      <c r="H286" s="14"/>
      <c r="I286" s="14"/>
      <c r="J286" s="14"/>
      <c r="K286" s="15"/>
    </row>
    <row r="287" spans="2:11" ht="23.25">
      <c r="B287" s="13" t="s">
        <v>26</v>
      </c>
      <c r="C287" s="14"/>
      <c r="D287" s="14"/>
      <c r="E287" s="14"/>
      <c r="F287" s="14"/>
      <c r="G287" s="13" t="s">
        <v>24</v>
      </c>
      <c r="H287" s="14"/>
      <c r="I287" s="14"/>
      <c r="J287" s="14"/>
      <c r="K287" s="15"/>
    </row>
    <row r="288" spans="2:11" ht="23.25">
      <c r="B288" s="17" t="s">
        <v>1</v>
      </c>
      <c r="C288" s="18">
        <f>+C280</f>
        <v>21</v>
      </c>
      <c r="D288" s="19" t="s">
        <v>11</v>
      </c>
      <c r="E288" s="19"/>
      <c r="F288" s="19"/>
      <c r="G288" s="17" t="s">
        <v>1</v>
      </c>
      <c r="H288" s="18">
        <f>+C288</f>
        <v>21</v>
      </c>
      <c r="I288" s="19" t="s">
        <v>11</v>
      </c>
      <c r="J288" s="19"/>
      <c r="K288" s="20"/>
    </row>
    <row r="289" spans="2:11" ht="23.25">
      <c r="B289" s="9" t="s">
        <v>50</v>
      </c>
      <c r="C289" s="22" t="s">
        <v>47</v>
      </c>
      <c r="D289" s="23" t="s">
        <v>49</v>
      </c>
      <c r="E289" s="22" t="s">
        <v>47</v>
      </c>
      <c r="F289" s="23" t="s">
        <v>48</v>
      </c>
      <c r="G289" s="517" t="s">
        <v>51</v>
      </c>
      <c r="H289" s="518"/>
      <c r="I289" s="518"/>
      <c r="J289" s="518"/>
      <c r="K289" s="519"/>
    </row>
    <row r="290" spans="2:11" ht="23.25">
      <c r="B290" s="13" t="s">
        <v>77</v>
      </c>
      <c r="C290" s="14"/>
      <c r="D290" s="14"/>
      <c r="E290" s="14"/>
      <c r="F290" s="14"/>
      <c r="G290" s="13"/>
      <c r="H290" s="14"/>
      <c r="I290" s="14"/>
      <c r="J290" s="14"/>
      <c r="K290" s="15"/>
    </row>
    <row r="291" spans="2:11" ht="23.25">
      <c r="B291" s="13" t="s">
        <v>27</v>
      </c>
      <c r="C291" s="14" t="e">
        <f>+#REF!</f>
        <v>#REF!</v>
      </c>
      <c r="D291" s="14"/>
      <c r="E291" s="14"/>
      <c r="F291" s="14"/>
      <c r="G291" s="13" t="s">
        <v>35</v>
      </c>
      <c r="H291" s="14"/>
      <c r="I291" s="14"/>
      <c r="J291" s="14"/>
      <c r="K291" s="15"/>
    </row>
    <row r="292" spans="2:11" ht="23.25">
      <c r="B292" s="212" t="s">
        <v>28</v>
      </c>
      <c r="C292" s="14" t="e">
        <f>+#REF!</f>
        <v>#REF!</v>
      </c>
      <c r="D292" s="14"/>
      <c r="E292" s="14"/>
      <c r="F292" s="24"/>
      <c r="G292" s="13" t="s">
        <v>36</v>
      </c>
      <c r="H292" s="14"/>
      <c r="I292" s="14"/>
      <c r="J292" s="14"/>
      <c r="K292" s="15"/>
    </row>
    <row r="293" spans="2:11" ht="23.25">
      <c r="B293" s="212" t="s">
        <v>1</v>
      </c>
      <c r="C293" s="25">
        <f>+C288</f>
        <v>21</v>
      </c>
      <c r="D293" s="14" t="s">
        <v>11</v>
      </c>
      <c r="E293" s="14"/>
      <c r="F293" s="14"/>
      <c r="G293" s="13"/>
      <c r="H293" s="14"/>
      <c r="I293" s="14"/>
      <c r="J293" s="14"/>
      <c r="K293" s="15"/>
    </row>
    <row r="294" spans="2:11" ht="23.25">
      <c r="B294" s="13" t="s">
        <v>29</v>
      </c>
      <c r="C294" s="16" t="e">
        <f>+C283</f>
        <v>#REF!</v>
      </c>
      <c r="D294" s="14" t="s">
        <v>17</v>
      </c>
      <c r="E294" s="14"/>
      <c r="F294" s="14"/>
      <c r="G294" s="13" t="s">
        <v>37</v>
      </c>
      <c r="H294" s="14"/>
      <c r="I294" s="14"/>
      <c r="J294" s="14"/>
      <c r="K294" s="15"/>
    </row>
    <row r="295" spans="2:11" ht="23.25">
      <c r="B295" s="13"/>
      <c r="C295" s="14" t="str">
        <f>+C276</f>
        <v>(หนึ่งหมื่นเก้าพันบาทถ้วน)</v>
      </c>
      <c r="D295" s="14"/>
      <c r="E295" s="14"/>
      <c r="F295" s="14"/>
      <c r="G295" s="13" t="s">
        <v>357</v>
      </c>
      <c r="H295" s="14"/>
      <c r="I295" s="14"/>
      <c r="J295" s="14"/>
      <c r="K295" s="15"/>
    </row>
    <row r="296" spans="2:11" ht="23.25">
      <c r="B296" s="13" t="s">
        <v>32</v>
      </c>
      <c r="C296" s="14" t="e">
        <f>+G268</f>
        <v>#REF!</v>
      </c>
      <c r="D296" s="14"/>
      <c r="E296" s="14" t="e">
        <f>+B269</f>
        <v>#REF!</v>
      </c>
      <c r="F296" s="14"/>
      <c r="G296" s="13"/>
      <c r="H296" s="14"/>
      <c r="I296" s="14"/>
      <c r="J296" s="14"/>
      <c r="K296" s="15"/>
    </row>
    <row r="297" spans="2:11" ht="23.25">
      <c r="B297" s="26"/>
      <c r="C297" s="19" t="e">
        <f>+J268</f>
        <v>#REF!</v>
      </c>
      <c r="D297" s="19"/>
      <c r="E297" s="19"/>
      <c r="F297" s="19"/>
      <c r="G297" s="26"/>
      <c r="H297" s="19"/>
      <c r="I297" s="19"/>
      <c r="J297" s="19"/>
      <c r="K297" s="20"/>
    </row>
    <row r="298" spans="3:10" ht="23.25">
      <c r="C298" s="520" t="s">
        <v>4</v>
      </c>
      <c r="D298" s="520"/>
      <c r="E298" s="520"/>
      <c r="F298" s="520"/>
      <c r="G298" s="520"/>
      <c r="H298" s="520"/>
      <c r="I298" s="520"/>
      <c r="J298" s="520"/>
    </row>
    <row r="299" spans="2:11" ht="23.25">
      <c r="B299" s="11"/>
      <c r="C299" s="10"/>
      <c r="D299" s="10"/>
      <c r="E299" s="10"/>
      <c r="F299" s="10"/>
      <c r="G299" s="11"/>
      <c r="H299" s="10"/>
      <c r="I299" s="10"/>
      <c r="J299" s="10"/>
      <c r="K299" s="12"/>
    </row>
    <row r="300" spans="2:11" ht="23.25">
      <c r="B300" s="521" t="s">
        <v>33</v>
      </c>
      <c r="C300" s="522"/>
      <c r="D300" s="523" t="e">
        <f>+C294</f>
        <v>#REF!</v>
      </c>
      <c r="E300" s="523"/>
      <c r="F300" s="14" t="s">
        <v>17</v>
      </c>
      <c r="G300" s="13" t="s">
        <v>38</v>
      </c>
      <c r="H300" s="14"/>
      <c r="I300" s="14"/>
      <c r="J300" s="16" t="e">
        <f>+D300</f>
        <v>#REF!</v>
      </c>
      <c r="K300" s="15" t="s">
        <v>17</v>
      </c>
    </row>
    <row r="301" spans="2:11" ht="23.25">
      <c r="B301" s="13"/>
      <c r="C301" s="14"/>
      <c r="D301" s="14"/>
      <c r="E301" s="14"/>
      <c r="F301" s="14"/>
      <c r="G301" s="13"/>
      <c r="H301" s="14"/>
      <c r="I301" s="14"/>
      <c r="J301" s="14"/>
      <c r="K301" s="15"/>
    </row>
    <row r="302" spans="2:11" ht="23.25">
      <c r="B302" s="13" t="s">
        <v>78</v>
      </c>
      <c r="D302" s="14"/>
      <c r="E302" s="14"/>
      <c r="F302" s="14"/>
      <c r="G302" s="13"/>
      <c r="H302" s="14" t="s">
        <v>39</v>
      </c>
      <c r="I302" s="14"/>
      <c r="J302" s="14"/>
      <c r="K302" s="15"/>
    </row>
    <row r="303" spans="2:11" ht="23.25">
      <c r="B303" s="13"/>
      <c r="D303" s="14" t="e">
        <f>+G268</f>
        <v>#REF!</v>
      </c>
      <c r="E303" s="14"/>
      <c r="F303" s="14"/>
      <c r="G303" s="13" t="s">
        <v>359</v>
      </c>
      <c r="H303" s="14"/>
      <c r="I303" s="14"/>
      <c r="J303" s="14"/>
      <c r="K303" s="15"/>
    </row>
    <row r="304" spans="2:11" ht="23.25">
      <c r="B304" s="13"/>
      <c r="D304" s="14"/>
      <c r="E304" s="14"/>
      <c r="F304" s="14"/>
      <c r="G304" s="13" t="s">
        <v>41</v>
      </c>
      <c r="H304" s="14"/>
      <c r="I304" s="14"/>
      <c r="J304" s="14"/>
      <c r="K304" s="15"/>
    </row>
    <row r="305" spans="2:11" ht="23.25">
      <c r="B305" s="13" t="s">
        <v>78</v>
      </c>
      <c r="D305" s="14"/>
      <c r="E305" s="14"/>
      <c r="F305" s="14"/>
      <c r="G305" s="212" t="s">
        <v>1</v>
      </c>
      <c r="H305" s="25">
        <f>+C310</f>
        <v>21</v>
      </c>
      <c r="I305" s="14" t="s">
        <v>11</v>
      </c>
      <c r="J305" s="14"/>
      <c r="K305" s="15"/>
    </row>
    <row r="306" spans="2:11" ht="23.25">
      <c r="B306" s="13"/>
      <c r="D306" s="14" t="e">
        <f>+B269</f>
        <v>#REF!</v>
      </c>
      <c r="E306" s="14"/>
      <c r="F306" s="14"/>
      <c r="G306" s="13"/>
      <c r="H306" s="14"/>
      <c r="I306" s="14"/>
      <c r="J306" s="14"/>
      <c r="K306" s="15"/>
    </row>
    <row r="307" spans="2:11" ht="23.25">
      <c r="B307" s="13"/>
      <c r="C307" s="14"/>
      <c r="D307" s="14"/>
      <c r="E307" s="14"/>
      <c r="F307" s="14"/>
      <c r="G307" s="13"/>
      <c r="H307" s="14"/>
      <c r="I307" s="14"/>
      <c r="J307" s="14"/>
      <c r="K307" s="15"/>
    </row>
    <row r="308" spans="2:11" ht="23.25">
      <c r="B308" s="13" t="s">
        <v>78</v>
      </c>
      <c r="C308" s="14"/>
      <c r="D308" s="14"/>
      <c r="E308" s="14"/>
      <c r="F308" s="14"/>
      <c r="G308" s="13"/>
      <c r="H308" s="14"/>
      <c r="I308" s="14"/>
      <c r="J308" s="14"/>
      <c r="K308" s="15"/>
    </row>
    <row r="309" spans="2:11" ht="23.25">
      <c r="B309" s="13"/>
      <c r="C309" s="14"/>
      <c r="D309" s="14" t="e">
        <f>+C297</f>
        <v>#REF!</v>
      </c>
      <c r="E309" s="14"/>
      <c r="F309" s="14"/>
      <c r="G309" s="13"/>
      <c r="H309" s="14"/>
      <c r="I309" s="14"/>
      <c r="J309" s="14"/>
      <c r="K309" s="15"/>
    </row>
    <row r="310" spans="2:11" ht="23.25">
      <c r="B310" s="17" t="s">
        <v>1</v>
      </c>
      <c r="C310" s="18">
        <f>+C293</f>
        <v>21</v>
      </c>
      <c r="D310" s="19" t="s">
        <v>11</v>
      </c>
      <c r="E310" s="19"/>
      <c r="F310" s="19"/>
      <c r="G310" s="26"/>
      <c r="H310" s="19"/>
      <c r="I310" s="19"/>
      <c r="J310" s="19"/>
      <c r="K310" s="20"/>
    </row>
    <row r="312" spans="2:11" ht="23.25">
      <c r="B312" s="213"/>
      <c r="C312" s="25"/>
      <c r="D312" s="14"/>
      <c r="E312" s="14"/>
      <c r="F312" s="14"/>
      <c r="G312" s="213"/>
      <c r="H312" s="25"/>
      <c r="I312" s="14"/>
      <c r="J312" s="14"/>
      <c r="K312" s="14"/>
    </row>
    <row r="313" ht="23.25">
      <c r="B313" s="6" t="s">
        <v>40</v>
      </c>
    </row>
    <row r="321" spans="3:10" ht="23.25">
      <c r="C321" s="516" t="s">
        <v>54</v>
      </c>
      <c r="D321" s="516"/>
      <c r="E321" s="516"/>
      <c r="F321" s="516"/>
      <c r="G321" s="516"/>
      <c r="H321" s="516"/>
      <c r="I321" s="516"/>
      <c r="J321" s="516"/>
    </row>
    <row r="322" spans="3:10" ht="23.25">
      <c r="C322" s="516" t="s">
        <v>75</v>
      </c>
      <c r="D322" s="516"/>
      <c r="E322" s="516"/>
      <c r="F322" s="516"/>
      <c r="G322" s="516"/>
      <c r="H322" s="516"/>
      <c r="I322" s="516"/>
      <c r="J322" s="516"/>
    </row>
    <row r="323" spans="9:11" ht="23.25">
      <c r="I323" s="7" t="s">
        <v>53</v>
      </c>
      <c r="J323" s="6">
        <f>+J259+1</f>
        <v>6</v>
      </c>
      <c r="K323" s="6" t="s">
        <v>52</v>
      </c>
    </row>
    <row r="324" spans="6:8" ht="23.25">
      <c r="F324" s="7" t="s">
        <v>1</v>
      </c>
      <c r="G324" s="214">
        <v>21</v>
      </c>
      <c r="H324" s="6" t="s">
        <v>11</v>
      </c>
    </row>
    <row r="325" ht="23.25">
      <c r="B325" s="6" t="s">
        <v>42</v>
      </c>
    </row>
    <row r="326" spans="2:3" ht="23.25">
      <c r="B326" s="6" t="s">
        <v>2</v>
      </c>
      <c r="C326" s="6" t="s">
        <v>73</v>
      </c>
    </row>
    <row r="327" ht="23.25">
      <c r="B327" s="6" t="e">
        <f>+#REF!</f>
        <v>#REF!</v>
      </c>
    </row>
    <row r="328" spans="2:6" ht="23.25">
      <c r="B328" s="6" t="s">
        <v>72</v>
      </c>
      <c r="F328" s="6" t="s">
        <v>333</v>
      </c>
    </row>
    <row r="329" spans="2:8" ht="23.25">
      <c r="B329" s="6" t="s">
        <v>16</v>
      </c>
      <c r="C329" s="8" t="e">
        <f>+#REF!</f>
        <v>#REF!</v>
      </c>
      <c r="D329" s="6" t="s">
        <v>74</v>
      </c>
      <c r="H329" s="6" t="str">
        <f>+F328</f>
        <v>บ้านหนองตะไก้  หมู่ที่  6</v>
      </c>
    </row>
    <row r="330" spans="2:6" ht="23.25">
      <c r="B330" s="6" t="s">
        <v>5</v>
      </c>
      <c r="E330" s="8" t="e">
        <f>+C329</f>
        <v>#REF!</v>
      </c>
      <c r="F330" s="6" t="s">
        <v>6</v>
      </c>
    </row>
    <row r="331" spans="2:8" ht="23.25">
      <c r="B331" s="6" t="s">
        <v>79</v>
      </c>
      <c r="G331" s="8" t="s">
        <v>660</v>
      </c>
      <c r="H331" s="6" t="s">
        <v>7</v>
      </c>
    </row>
    <row r="332" spans="2:10" ht="23.25">
      <c r="B332" s="6" t="s">
        <v>80</v>
      </c>
      <c r="G332" s="6" t="e">
        <f>+#REF!</f>
        <v>#REF!</v>
      </c>
      <c r="J332" s="6" t="e">
        <f>+#REF!</f>
        <v>#REF!</v>
      </c>
    </row>
    <row r="333" spans="2:4" ht="23.25">
      <c r="B333" s="6" t="e">
        <f>+#REF!</f>
        <v>#REF!</v>
      </c>
      <c r="D333" s="6" t="s">
        <v>31</v>
      </c>
    </row>
    <row r="334" ht="23.25">
      <c r="D334" s="6" t="s">
        <v>55</v>
      </c>
    </row>
    <row r="335" ht="23.25">
      <c r="D335" s="6" t="s">
        <v>9</v>
      </c>
    </row>
    <row r="336" ht="23.25">
      <c r="D336" s="6" t="s">
        <v>10</v>
      </c>
    </row>
    <row r="337" spans="2:11" ht="23.25">
      <c r="B337" s="9" t="s">
        <v>76</v>
      </c>
      <c r="C337" s="10" t="s">
        <v>45</v>
      </c>
      <c r="D337" s="10"/>
      <c r="E337" s="10"/>
      <c r="F337" s="10"/>
      <c r="G337" s="11" t="s">
        <v>43</v>
      </c>
      <c r="H337" s="10" t="s">
        <v>44</v>
      </c>
      <c r="I337" s="10"/>
      <c r="J337" s="10"/>
      <c r="K337" s="12"/>
    </row>
    <row r="338" spans="2:11" ht="23.25">
      <c r="B338" s="13"/>
      <c r="C338" s="14" t="s">
        <v>46</v>
      </c>
      <c r="D338" s="14"/>
      <c r="E338" s="14"/>
      <c r="F338" s="14"/>
      <c r="G338" s="212" t="s">
        <v>47</v>
      </c>
      <c r="H338" s="14" t="s">
        <v>15</v>
      </c>
      <c r="I338" s="14"/>
      <c r="J338" s="14"/>
      <c r="K338" s="15"/>
    </row>
    <row r="339" spans="2:11" ht="23.25">
      <c r="B339" s="212" t="s">
        <v>12</v>
      </c>
      <c r="C339" s="16" t="e">
        <f>+E330</f>
        <v>#REF!</v>
      </c>
      <c r="D339" s="14" t="s">
        <v>17</v>
      </c>
      <c r="E339" s="14"/>
      <c r="F339" s="14"/>
      <c r="G339" s="13"/>
      <c r="H339" s="213" t="s">
        <v>16</v>
      </c>
      <c r="I339" s="16" t="e">
        <f>+C339</f>
        <v>#REF!</v>
      </c>
      <c r="J339" s="14" t="s">
        <v>17</v>
      </c>
      <c r="K339" s="15"/>
    </row>
    <row r="340" spans="2:11" ht="23.25">
      <c r="B340" s="13"/>
      <c r="C340" s="14" t="s">
        <v>30</v>
      </c>
      <c r="D340" s="14"/>
      <c r="E340" s="14"/>
      <c r="F340" s="14"/>
      <c r="G340" s="13"/>
      <c r="H340" s="14"/>
      <c r="I340" s="14"/>
      <c r="J340" s="14"/>
      <c r="K340" s="15"/>
    </row>
    <row r="341" spans="2:11" ht="23.25">
      <c r="B341" s="13"/>
      <c r="C341" s="14"/>
      <c r="D341" s="14"/>
      <c r="E341" s="14"/>
      <c r="F341" s="14"/>
      <c r="G341" s="13"/>
      <c r="H341" s="14"/>
      <c r="I341" s="14"/>
      <c r="J341" s="14"/>
      <c r="K341" s="15"/>
    </row>
    <row r="342" spans="2:11" ht="23.25">
      <c r="B342" s="13" t="s">
        <v>3</v>
      </c>
      <c r="C342" s="14"/>
      <c r="D342" s="14"/>
      <c r="E342" s="14"/>
      <c r="F342" s="14"/>
      <c r="G342" s="13" t="s">
        <v>14</v>
      </c>
      <c r="H342" s="14"/>
      <c r="I342" s="14"/>
      <c r="J342" s="14"/>
      <c r="K342" s="15"/>
    </row>
    <row r="343" spans="2:11" ht="23.25">
      <c r="B343" s="13" t="s">
        <v>13</v>
      </c>
      <c r="C343" s="14"/>
      <c r="D343" s="14"/>
      <c r="E343" s="14"/>
      <c r="F343" s="14"/>
      <c r="G343" s="13" t="s">
        <v>2</v>
      </c>
      <c r="H343" s="14" t="s">
        <v>8</v>
      </c>
      <c r="I343" s="14"/>
      <c r="J343" s="14"/>
      <c r="K343" s="15"/>
    </row>
    <row r="344" spans="2:11" ht="23.25">
      <c r="B344" s="17" t="s">
        <v>1</v>
      </c>
      <c r="C344" s="18">
        <f>+G324</f>
        <v>21</v>
      </c>
      <c r="D344" s="19" t="s">
        <v>11</v>
      </c>
      <c r="E344" s="19"/>
      <c r="F344" s="19"/>
      <c r="G344" s="17" t="s">
        <v>1</v>
      </c>
      <c r="H344" s="18">
        <f>+C344</f>
        <v>21</v>
      </c>
      <c r="I344" s="19" t="s">
        <v>11</v>
      </c>
      <c r="J344" s="19"/>
      <c r="K344" s="20"/>
    </row>
    <row r="345" spans="2:11" ht="23.25">
      <c r="B345" s="11" t="s">
        <v>42</v>
      </c>
      <c r="C345" s="10"/>
      <c r="D345" s="10"/>
      <c r="E345" s="10"/>
      <c r="F345" s="10"/>
      <c r="G345" s="9" t="s">
        <v>47</v>
      </c>
      <c r="H345" s="10" t="s">
        <v>22</v>
      </c>
      <c r="I345" s="10"/>
      <c r="J345" s="10"/>
      <c r="K345" s="12"/>
    </row>
    <row r="346" spans="2:11" ht="23.25">
      <c r="B346" s="212" t="s">
        <v>47</v>
      </c>
      <c r="C346" s="14" t="s">
        <v>18</v>
      </c>
      <c r="D346" s="14"/>
      <c r="E346" s="14"/>
      <c r="F346" s="14"/>
      <c r="G346" s="13"/>
      <c r="H346" s="213"/>
      <c r="I346" s="16"/>
      <c r="J346" s="14"/>
      <c r="K346" s="15"/>
    </row>
    <row r="347" spans="2:11" ht="23.25">
      <c r="B347" s="212" t="s">
        <v>19</v>
      </c>
      <c r="C347" s="16" t="e">
        <f>+C339</f>
        <v>#REF!</v>
      </c>
      <c r="D347" s="14" t="s">
        <v>17</v>
      </c>
      <c r="E347" s="14"/>
      <c r="F347" s="14"/>
      <c r="G347" s="13"/>
      <c r="H347" s="213" t="s">
        <v>19</v>
      </c>
      <c r="I347" s="21" t="e">
        <f>+C347</f>
        <v>#REF!</v>
      </c>
      <c r="J347" s="14" t="s">
        <v>17</v>
      </c>
      <c r="K347" s="15"/>
    </row>
    <row r="348" spans="2:11" ht="23.25">
      <c r="B348" s="212"/>
      <c r="C348" s="16"/>
      <c r="D348" s="14"/>
      <c r="E348" s="14"/>
      <c r="F348" s="14"/>
      <c r="G348" s="13"/>
      <c r="H348" s="14"/>
      <c r="I348" s="14"/>
      <c r="J348" s="14"/>
      <c r="K348" s="15"/>
    </row>
    <row r="349" spans="2:11" ht="23.25">
      <c r="B349" s="13"/>
      <c r="C349" s="14" t="s">
        <v>20</v>
      </c>
      <c r="D349" s="14"/>
      <c r="E349" s="14"/>
      <c r="F349" s="14"/>
      <c r="G349" s="13"/>
      <c r="H349" s="14" t="s">
        <v>23</v>
      </c>
      <c r="I349" s="14"/>
      <c r="J349" s="14"/>
      <c r="K349" s="15"/>
    </row>
    <row r="350" spans="2:11" ht="23.25">
      <c r="B350" s="13"/>
      <c r="C350" s="14" t="s">
        <v>21</v>
      </c>
      <c r="D350" s="14"/>
      <c r="E350" s="14"/>
      <c r="F350" s="14"/>
      <c r="G350" s="13" t="s">
        <v>25</v>
      </c>
      <c r="H350" s="14"/>
      <c r="I350" s="14"/>
      <c r="J350" s="14"/>
      <c r="K350" s="15"/>
    </row>
    <row r="351" spans="2:11" ht="23.25">
      <c r="B351" s="13" t="s">
        <v>26</v>
      </c>
      <c r="C351" s="14"/>
      <c r="D351" s="14"/>
      <c r="E351" s="14"/>
      <c r="F351" s="14"/>
      <c r="G351" s="13" t="s">
        <v>24</v>
      </c>
      <c r="H351" s="14"/>
      <c r="I351" s="14"/>
      <c r="J351" s="14"/>
      <c r="K351" s="15"/>
    </row>
    <row r="352" spans="2:11" ht="23.25">
      <c r="B352" s="17" t="s">
        <v>1</v>
      </c>
      <c r="C352" s="18">
        <f>+C344</f>
        <v>21</v>
      </c>
      <c r="D352" s="19" t="s">
        <v>11</v>
      </c>
      <c r="E352" s="19"/>
      <c r="F352" s="19"/>
      <c r="G352" s="17" t="s">
        <v>1</v>
      </c>
      <c r="H352" s="18">
        <f>+C352</f>
        <v>21</v>
      </c>
      <c r="I352" s="19" t="s">
        <v>11</v>
      </c>
      <c r="J352" s="19"/>
      <c r="K352" s="20"/>
    </row>
    <row r="353" spans="2:11" ht="23.25">
      <c r="B353" s="9" t="s">
        <v>50</v>
      </c>
      <c r="C353" s="22" t="s">
        <v>47</v>
      </c>
      <c r="D353" s="23" t="s">
        <v>49</v>
      </c>
      <c r="E353" s="22" t="s">
        <v>47</v>
      </c>
      <c r="F353" s="23" t="s">
        <v>48</v>
      </c>
      <c r="G353" s="517" t="s">
        <v>51</v>
      </c>
      <c r="H353" s="518"/>
      <c r="I353" s="518"/>
      <c r="J353" s="518"/>
      <c r="K353" s="519"/>
    </row>
    <row r="354" spans="2:11" ht="23.25">
      <c r="B354" s="13" t="s">
        <v>77</v>
      </c>
      <c r="C354" s="14"/>
      <c r="D354" s="14"/>
      <c r="E354" s="14"/>
      <c r="F354" s="14"/>
      <c r="G354" s="13"/>
      <c r="H354" s="14"/>
      <c r="I354" s="14"/>
      <c r="J354" s="14"/>
      <c r="K354" s="15"/>
    </row>
    <row r="355" spans="2:11" ht="23.25">
      <c r="B355" s="13" t="s">
        <v>27</v>
      </c>
      <c r="C355" s="14" t="e">
        <f>+#REF!</f>
        <v>#REF!</v>
      </c>
      <c r="D355" s="14"/>
      <c r="E355" s="14"/>
      <c r="F355" s="14"/>
      <c r="G355" s="13" t="s">
        <v>35</v>
      </c>
      <c r="H355" s="14"/>
      <c r="I355" s="14"/>
      <c r="J355" s="14"/>
      <c r="K355" s="15"/>
    </row>
    <row r="356" spans="2:11" ht="23.25">
      <c r="B356" s="212" t="s">
        <v>28</v>
      </c>
      <c r="C356" s="14" t="e">
        <f>+#REF!</f>
        <v>#REF!</v>
      </c>
      <c r="D356" s="14"/>
      <c r="E356" s="14"/>
      <c r="F356" s="24"/>
      <c r="G356" s="13" t="s">
        <v>36</v>
      </c>
      <c r="H356" s="14"/>
      <c r="I356" s="14"/>
      <c r="J356" s="14"/>
      <c r="K356" s="15"/>
    </row>
    <row r="357" spans="2:11" ht="23.25">
      <c r="B357" s="212" t="s">
        <v>1</v>
      </c>
      <c r="C357" s="25">
        <f>+C352</f>
        <v>21</v>
      </c>
      <c r="D357" s="14" t="s">
        <v>11</v>
      </c>
      <c r="E357" s="14"/>
      <c r="F357" s="14"/>
      <c r="G357" s="13"/>
      <c r="H357" s="14"/>
      <c r="I357" s="14"/>
      <c r="J357" s="14"/>
      <c r="K357" s="15"/>
    </row>
    <row r="358" spans="2:11" ht="23.25">
      <c r="B358" s="13" t="s">
        <v>29</v>
      </c>
      <c r="C358" s="16" t="e">
        <f>+C347</f>
        <v>#REF!</v>
      </c>
      <c r="D358" s="14" t="s">
        <v>17</v>
      </c>
      <c r="E358" s="14"/>
      <c r="F358" s="14"/>
      <c r="G358" s="13" t="s">
        <v>37</v>
      </c>
      <c r="H358" s="14"/>
      <c r="I358" s="14"/>
      <c r="J358" s="14"/>
      <c r="K358" s="15"/>
    </row>
    <row r="359" spans="2:11" ht="23.25">
      <c r="B359" s="13"/>
      <c r="C359" s="14" t="str">
        <f>+C340</f>
        <v>(หนึ่งหมื่นแปดพันบาทถ้วน)</v>
      </c>
      <c r="D359" s="14"/>
      <c r="E359" s="14"/>
      <c r="F359" s="14"/>
      <c r="G359" s="13" t="s">
        <v>357</v>
      </c>
      <c r="H359" s="14"/>
      <c r="I359" s="14"/>
      <c r="J359" s="14"/>
      <c r="K359" s="15"/>
    </row>
    <row r="360" spans="2:11" ht="23.25">
      <c r="B360" s="13" t="s">
        <v>32</v>
      </c>
      <c r="C360" s="14" t="e">
        <f>+G332</f>
        <v>#REF!</v>
      </c>
      <c r="D360" s="14"/>
      <c r="E360" s="14" t="e">
        <f>+B333</f>
        <v>#REF!</v>
      </c>
      <c r="F360" s="14"/>
      <c r="G360" s="13"/>
      <c r="H360" s="14"/>
      <c r="I360" s="14"/>
      <c r="J360" s="14"/>
      <c r="K360" s="15"/>
    </row>
    <row r="361" spans="2:11" ht="23.25">
      <c r="B361" s="26"/>
      <c r="C361" s="19" t="e">
        <f>+J332</f>
        <v>#REF!</v>
      </c>
      <c r="D361" s="19"/>
      <c r="E361" s="19"/>
      <c r="F361" s="19"/>
      <c r="G361" s="26"/>
      <c r="H361" s="19"/>
      <c r="I361" s="19"/>
      <c r="J361" s="19"/>
      <c r="K361" s="20"/>
    </row>
    <row r="362" spans="3:10" ht="23.25">
      <c r="C362" s="520" t="s">
        <v>4</v>
      </c>
      <c r="D362" s="520"/>
      <c r="E362" s="520"/>
      <c r="F362" s="520"/>
      <c r="G362" s="520"/>
      <c r="H362" s="520"/>
      <c r="I362" s="520"/>
      <c r="J362" s="520"/>
    </row>
    <row r="363" spans="2:11" ht="23.25">
      <c r="B363" s="11"/>
      <c r="C363" s="10"/>
      <c r="D363" s="10"/>
      <c r="E363" s="10"/>
      <c r="F363" s="10"/>
      <c r="G363" s="11"/>
      <c r="H363" s="10"/>
      <c r="I363" s="10"/>
      <c r="J363" s="10"/>
      <c r="K363" s="12"/>
    </row>
    <row r="364" spans="2:11" ht="23.25">
      <c r="B364" s="521" t="s">
        <v>33</v>
      </c>
      <c r="C364" s="522"/>
      <c r="D364" s="523" t="e">
        <f>+C358</f>
        <v>#REF!</v>
      </c>
      <c r="E364" s="523"/>
      <c r="F364" s="14" t="s">
        <v>17</v>
      </c>
      <c r="G364" s="13" t="s">
        <v>38</v>
      </c>
      <c r="H364" s="14"/>
      <c r="I364" s="14"/>
      <c r="J364" s="16" t="e">
        <f>+D364</f>
        <v>#REF!</v>
      </c>
      <c r="K364" s="15" t="s">
        <v>17</v>
      </c>
    </row>
    <row r="365" spans="2:11" ht="23.25">
      <c r="B365" s="13"/>
      <c r="C365" s="14"/>
      <c r="D365" s="14"/>
      <c r="E365" s="14"/>
      <c r="F365" s="14"/>
      <c r="G365" s="13"/>
      <c r="H365" s="14"/>
      <c r="I365" s="14"/>
      <c r="J365" s="14"/>
      <c r="K365" s="15"/>
    </row>
    <row r="366" spans="2:11" ht="23.25">
      <c r="B366" s="13" t="s">
        <v>78</v>
      </c>
      <c r="D366" s="14"/>
      <c r="E366" s="14"/>
      <c r="F366" s="14"/>
      <c r="G366" s="13"/>
      <c r="H366" s="14" t="s">
        <v>39</v>
      </c>
      <c r="I366" s="14"/>
      <c r="J366" s="14"/>
      <c r="K366" s="15"/>
    </row>
    <row r="367" spans="2:11" ht="23.25">
      <c r="B367" s="13"/>
      <c r="D367" s="14" t="e">
        <f>+G332</f>
        <v>#REF!</v>
      </c>
      <c r="E367" s="14"/>
      <c r="F367" s="14"/>
      <c r="G367" s="13" t="s">
        <v>359</v>
      </c>
      <c r="H367" s="14"/>
      <c r="I367" s="14"/>
      <c r="J367" s="14"/>
      <c r="K367" s="15"/>
    </row>
    <row r="368" spans="2:11" ht="23.25">
      <c r="B368" s="13"/>
      <c r="D368" s="14"/>
      <c r="E368" s="14"/>
      <c r="F368" s="14"/>
      <c r="G368" s="13" t="s">
        <v>41</v>
      </c>
      <c r="H368" s="14"/>
      <c r="I368" s="14"/>
      <c r="J368" s="14"/>
      <c r="K368" s="15"/>
    </row>
    <row r="369" spans="2:11" ht="23.25">
      <c r="B369" s="13" t="s">
        <v>78</v>
      </c>
      <c r="D369" s="14"/>
      <c r="E369" s="14"/>
      <c r="F369" s="14"/>
      <c r="G369" s="212" t="s">
        <v>1</v>
      </c>
      <c r="H369" s="25">
        <f>+C374</f>
        <v>21</v>
      </c>
      <c r="I369" s="14" t="s">
        <v>11</v>
      </c>
      <c r="J369" s="14"/>
      <c r="K369" s="15"/>
    </row>
    <row r="370" spans="2:11" ht="23.25">
      <c r="B370" s="13"/>
      <c r="D370" s="14" t="e">
        <f>+B333</f>
        <v>#REF!</v>
      </c>
      <c r="E370" s="14"/>
      <c r="F370" s="14"/>
      <c r="G370" s="13"/>
      <c r="H370" s="14"/>
      <c r="I370" s="14"/>
      <c r="J370" s="14"/>
      <c r="K370" s="15"/>
    </row>
    <row r="371" spans="2:11" ht="23.25">
      <c r="B371" s="13"/>
      <c r="C371" s="14"/>
      <c r="D371" s="14"/>
      <c r="E371" s="14"/>
      <c r="F371" s="14"/>
      <c r="G371" s="13"/>
      <c r="H371" s="14"/>
      <c r="I371" s="14"/>
      <c r="J371" s="14"/>
      <c r="K371" s="15"/>
    </row>
    <row r="372" spans="2:11" ht="23.25">
      <c r="B372" s="13" t="s">
        <v>78</v>
      </c>
      <c r="C372" s="14"/>
      <c r="D372" s="14"/>
      <c r="E372" s="14"/>
      <c r="F372" s="14"/>
      <c r="G372" s="13"/>
      <c r="H372" s="14"/>
      <c r="I372" s="14"/>
      <c r="J372" s="14"/>
      <c r="K372" s="15"/>
    </row>
    <row r="373" spans="2:11" ht="23.25">
      <c r="B373" s="13"/>
      <c r="C373" s="14"/>
      <c r="D373" s="14" t="e">
        <f>+C361</f>
        <v>#REF!</v>
      </c>
      <c r="E373" s="14"/>
      <c r="F373" s="14"/>
      <c r="G373" s="13"/>
      <c r="H373" s="14"/>
      <c r="I373" s="14"/>
      <c r="J373" s="14"/>
      <c r="K373" s="15"/>
    </row>
    <row r="374" spans="2:11" ht="23.25">
      <c r="B374" s="17" t="s">
        <v>1</v>
      </c>
      <c r="C374" s="18">
        <f>+C357</f>
        <v>21</v>
      </c>
      <c r="D374" s="19" t="s">
        <v>11</v>
      </c>
      <c r="E374" s="19"/>
      <c r="F374" s="19"/>
      <c r="G374" s="26"/>
      <c r="H374" s="19"/>
      <c r="I374" s="19"/>
      <c r="J374" s="19"/>
      <c r="K374" s="20"/>
    </row>
    <row r="376" spans="2:11" ht="23.25">
      <c r="B376" s="213"/>
      <c r="C376" s="25"/>
      <c r="D376" s="14"/>
      <c r="E376" s="14"/>
      <c r="F376" s="14"/>
      <c r="G376" s="213"/>
      <c r="H376" s="25"/>
      <c r="I376" s="14"/>
      <c r="J376" s="14"/>
      <c r="K376" s="14"/>
    </row>
    <row r="377" ht="23.25">
      <c r="B377" s="6" t="s">
        <v>40</v>
      </c>
    </row>
    <row r="385" spans="3:10" ht="23.25">
      <c r="C385" s="516" t="s">
        <v>54</v>
      </c>
      <c r="D385" s="516"/>
      <c r="E385" s="516"/>
      <c r="F385" s="516"/>
      <c r="G385" s="516"/>
      <c r="H385" s="516"/>
      <c r="I385" s="516"/>
      <c r="J385" s="516"/>
    </row>
    <row r="386" spans="3:10" ht="23.25">
      <c r="C386" s="516" t="s">
        <v>75</v>
      </c>
      <c r="D386" s="516"/>
      <c r="E386" s="516"/>
      <c r="F386" s="516"/>
      <c r="G386" s="516"/>
      <c r="H386" s="516"/>
      <c r="I386" s="516"/>
      <c r="J386" s="516"/>
    </row>
    <row r="387" spans="9:11" ht="23.25">
      <c r="I387" s="7" t="s">
        <v>53</v>
      </c>
      <c r="J387" s="6">
        <f>+J323+1</f>
        <v>7</v>
      </c>
      <c r="K387" s="6" t="s">
        <v>52</v>
      </c>
    </row>
    <row r="388" spans="6:8" ht="23.25">
      <c r="F388" s="7" t="s">
        <v>1</v>
      </c>
      <c r="G388" s="214">
        <v>21</v>
      </c>
      <c r="H388" s="6" t="s">
        <v>11</v>
      </c>
    </row>
    <row r="389" ht="23.25">
      <c r="B389" s="6" t="s">
        <v>42</v>
      </c>
    </row>
    <row r="390" spans="2:3" ht="23.25">
      <c r="B390" s="6" t="s">
        <v>2</v>
      </c>
      <c r="C390" s="6" t="s">
        <v>73</v>
      </c>
    </row>
    <row r="391" ht="23.25">
      <c r="B391" s="6" t="e">
        <f>+#REF!</f>
        <v>#REF!</v>
      </c>
    </row>
    <row r="392" spans="2:6" ht="23.25">
      <c r="B392" s="6" t="s">
        <v>72</v>
      </c>
      <c r="F392" s="6" t="s">
        <v>334</v>
      </c>
    </row>
    <row r="393" spans="2:8" ht="23.25">
      <c r="B393" s="6" t="s">
        <v>16</v>
      </c>
      <c r="C393" s="8" t="e">
        <f>+#REF!</f>
        <v>#REF!</v>
      </c>
      <c r="D393" s="6" t="s">
        <v>74</v>
      </c>
      <c r="H393" s="6" t="str">
        <f>+F392</f>
        <v>บ้านห้วยพลวง  หมู่ที่  7</v>
      </c>
    </row>
    <row r="394" spans="2:6" ht="23.25">
      <c r="B394" s="6" t="s">
        <v>5</v>
      </c>
      <c r="E394" s="8" t="e">
        <f>+C393</f>
        <v>#REF!</v>
      </c>
      <c r="F394" s="6" t="s">
        <v>6</v>
      </c>
    </row>
    <row r="395" spans="2:8" ht="23.25">
      <c r="B395" s="6" t="s">
        <v>79</v>
      </c>
      <c r="G395" s="8" t="s">
        <v>660</v>
      </c>
      <c r="H395" s="6" t="s">
        <v>7</v>
      </c>
    </row>
    <row r="396" spans="2:10" ht="23.25">
      <c r="B396" s="6" t="s">
        <v>80</v>
      </c>
      <c r="G396" s="6" t="e">
        <f>+#REF!</f>
        <v>#REF!</v>
      </c>
      <c r="J396" s="6" t="e">
        <f>+#REF!</f>
        <v>#REF!</v>
      </c>
    </row>
    <row r="397" spans="2:4" ht="23.25">
      <c r="B397" s="6" t="e">
        <f>+#REF!</f>
        <v>#REF!</v>
      </c>
      <c r="D397" s="6" t="s">
        <v>31</v>
      </c>
    </row>
    <row r="398" ht="23.25">
      <c r="D398" s="6" t="s">
        <v>55</v>
      </c>
    </row>
    <row r="399" ht="23.25">
      <c r="D399" s="6" t="s">
        <v>9</v>
      </c>
    </row>
    <row r="400" ht="23.25">
      <c r="D400" s="6" t="s">
        <v>10</v>
      </c>
    </row>
    <row r="401" spans="2:11" ht="23.25">
      <c r="B401" s="9" t="s">
        <v>76</v>
      </c>
      <c r="C401" s="10" t="s">
        <v>45</v>
      </c>
      <c r="D401" s="10"/>
      <c r="E401" s="10"/>
      <c r="F401" s="10"/>
      <c r="G401" s="11" t="s">
        <v>43</v>
      </c>
      <c r="H401" s="10" t="s">
        <v>44</v>
      </c>
      <c r="I401" s="10"/>
      <c r="J401" s="10"/>
      <c r="K401" s="12"/>
    </row>
    <row r="402" spans="2:11" ht="23.25">
      <c r="B402" s="13"/>
      <c r="C402" s="14" t="s">
        <v>46</v>
      </c>
      <c r="D402" s="14"/>
      <c r="E402" s="14"/>
      <c r="F402" s="14"/>
      <c r="G402" s="212" t="s">
        <v>47</v>
      </c>
      <c r="H402" s="14" t="s">
        <v>15</v>
      </c>
      <c r="I402" s="14"/>
      <c r="J402" s="14"/>
      <c r="K402" s="15"/>
    </row>
    <row r="403" spans="2:11" ht="23.25">
      <c r="B403" s="212" t="s">
        <v>12</v>
      </c>
      <c r="C403" s="16" t="e">
        <f>+E394</f>
        <v>#REF!</v>
      </c>
      <c r="D403" s="14" t="s">
        <v>17</v>
      </c>
      <c r="E403" s="14"/>
      <c r="F403" s="14"/>
      <c r="G403" s="13"/>
      <c r="H403" s="213" t="s">
        <v>16</v>
      </c>
      <c r="I403" s="16" t="e">
        <f>+C403</f>
        <v>#REF!</v>
      </c>
      <c r="J403" s="14" t="s">
        <v>17</v>
      </c>
      <c r="K403" s="15"/>
    </row>
    <row r="404" spans="2:11" ht="23.25">
      <c r="B404" s="13"/>
      <c r="C404" s="14" t="s">
        <v>320</v>
      </c>
      <c r="D404" s="14"/>
      <c r="E404" s="14"/>
      <c r="F404" s="14"/>
      <c r="G404" s="13"/>
      <c r="H404" s="14"/>
      <c r="I404" s="14"/>
      <c r="J404" s="14"/>
      <c r="K404" s="15"/>
    </row>
    <row r="405" spans="2:11" ht="23.25">
      <c r="B405" s="13"/>
      <c r="C405" s="14"/>
      <c r="D405" s="14"/>
      <c r="E405" s="14"/>
      <c r="F405" s="14"/>
      <c r="G405" s="13"/>
      <c r="H405" s="14"/>
      <c r="I405" s="14"/>
      <c r="J405" s="14"/>
      <c r="K405" s="15"/>
    </row>
    <row r="406" spans="2:11" ht="23.25">
      <c r="B406" s="13" t="s">
        <v>3</v>
      </c>
      <c r="C406" s="14"/>
      <c r="D406" s="14"/>
      <c r="E406" s="14"/>
      <c r="F406" s="14"/>
      <c r="G406" s="13" t="s">
        <v>14</v>
      </c>
      <c r="H406" s="14"/>
      <c r="I406" s="14"/>
      <c r="J406" s="14"/>
      <c r="K406" s="15"/>
    </row>
    <row r="407" spans="2:11" ht="23.25">
      <c r="B407" s="13" t="s">
        <v>13</v>
      </c>
      <c r="C407" s="14"/>
      <c r="D407" s="14"/>
      <c r="E407" s="14"/>
      <c r="F407" s="14"/>
      <c r="G407" s="13" t="s">
        <v>2</v>
      </c>
      <c r="H407" s="14" t="s">
        <v>8</v>
      </c>
      <c r="I407" s="14"/>
      <c r="J407" s="14"/>
      <c r="K407" s="15"/>
    </row>
    <row r="408" spans="2:11" ht="23.25">
      <c r="B408" s="17" t="s">
        <v>1</v>
      </c>
      <c r="C408" s="18">
        <f>+G388</f>
        <v>21</v>
      </c>
      <c r="D408" s="19" t="s">
        <v>11</v>
      </c>
      <c r="E408" s="19"/>
      <c r="F408" s="19"/>
      <c r="G408" s="17" t="s">
        <v>1</v>
      </c>
      <c r="H408" s="18">
        <f>+C408</f>
        <v>21</v>
      </c>
      <c r="I408" s="19" t="s">
        <v>11</v>
      </c>
      <c r="J408" s="19"/>
      <c r="K408" s="20"/>
    </row>
    <row r="409" spans="2:11" ht="23.25">
      <c r="B409" s="11" t="s">
        <v>42</v>
      </c>
      <c r="C409" s="10"/>
      <c r="D409" s="10"/>
      <c r="E409" s="10"/>
      <c r="F409" s="10"/>
      <c r="G409" s="9" t="s">
        <v>47</v>
      </c>
      <c r="H409" s="10" t="s">
        <v>22</v>
      </c>
      <c r="I409" s="10"/>
      <c r="J409" s="10"/>
      <c r="K409" s="12"/>
    </row>
    <row r="410" spans="2:11" ht="23.25">
      <c r="B410" s="212" t="s">
        <v>47</v>
      </c>
      <c r="C410" s="14" t="s">
        <v>18</v>
      </c>
      <c r="D410" s="14"/>
      <c r="E410" s="14"/>
      <c r="F410" s="14"/>
      <c r="G410" s="13"/>
      <c r="H410" s="213"/>
      <c r="I410" s="16"/>
      <c r="J410" s="14"/>
      <c r="K410" s="15"/>
    </row>
    <row r="411" spans="2:11" ht="23.25">
      <c r="B411" s="212" t="s">
        <v>19</v>
      </c>
      <c r="C411" s="16" t="e">
        <f>+C403</f>
        <v>#REF!</v>
      </c>
      <c r="D411" s="14" t="s">
        <v>17</v>
      </c>
      <c r="E411" s="14"/>
      <c r="F411" s="14"/>
      <c r="G411" s="13"/>
      <c r="H411" s="213" t="s">
        <v>19</v>
      </c>
      <c r="I411" s="21" t="e">
        <f>+C411</f>
        <v>#REF!</v>
      </c>
      <c r="J411" s="14" t="s">
        <v>17</v>
      </c>
      <c r="K411" s="15"/>
    </row>
    <row r="412" spans="2:11" ht="23.25">
      <c r="B412" s="212"/>
      <c r="C412" s="16"/>
      <c r="D412" s="14"/>
      <c r="E412" s="14"/>
      <c r="F412" s="14"/>
      <c r="G412" s="13"/>
      <c r="H412" s="14"/>
      <c r="I412" s="14"/>
      <c r="J412" s="14"/>
      <c r="K412" s="15"/>
    </row>
    <row r="413" spans="2:11" ht="23.25">
      <c r="B413" s="13"/>
      <c r="C413" s="14" t="s">
        <v>20</v>
      </c>
      <c r="D413" s="14"/>
      <c r="E413" s="14"/>
      <c r="F413" s="14"/>
      <c r="G413" s="13"/>
      <c r="H413" s="14" t="s">
        <v>23</v>
      </c>
      <c r="I413" s="14"/>
      <c r="J413" s="14"/>
      <c r="K413" s="15"/>
    </row>
    <row r="414" spans="2:11" ht="23.25">
      <c r="B414" s="13"/>
      <c r="C414" s="14" t="s">
        <v>21</v>
      </c>
      <c r="D414" s="14"/>
      <c r="E414" s="14"/>
      <c r="F414" s="14"/>
      <c r="G414" s="13" t="s">
        <v>25</v>
      </c>
      <c r="H414" s="14"/>
      <c r="I414" s="14"/>
      <c r="J414" s="14"/>
      <c r="K414" s="15"/>
    </row>
    <row r="415" spans="2:11" ht="23.25">
      <c r="B415" s="13" t="s">
        <v>26</v>
      </c>
      <c r="C415" s="14"/>
      <c r="D415" s="14"/>
      <c r="E415" s="14"/>
      <c r="F415" s="14"/>
      <c r="G415" s="13" t="s">
        <v>24</v>
      </c>
      <c r="H415" s="14"/>
      <c r="I415" s="14"/>
      <c r="J415" s="14"/>
      <c r="K415" s="15"/>
    </row>
    <row r="416" spans="2:11" ht="23.25">
      <c r="B416" s="17" t="s">
        <v>1</v>
      </c>
      <c r="C416" s="18">
        <f>+C408</f>
        <v>21</v>
      </c>
      <c r="D416" s="19" t="s">
        <v>11</v>
      </c>
      <c r="E416" s="19"/>
      <c r="F416" s="19"/>
      <c r="G416" s="17" t="s">
        <v>1</v>
      </c>
      <c r="H416" s="18">
        <f>+C416</f>
        <v>21</v>
      </c>
      <c r="I416" s="19" t="s">
        <v>11</v>
      </c>
      <c r="J416" s="19"/>
      <c r="K416" s="20"/>
    </row>
    <row r="417" spans="2:11" ht="23.25">
      <c r="B417" s="9" t="s">
        <v>50</v>
      </c>
      <c r="C417" s="22" t="s">
        <v>47</v>
      </c>
      <c r="D417" s="23" t="s">
        <v>49</v>
      </c>
      <c r="E417" s="22" t="s">
        <v>47</v>
      </c>
      <c r="F417" s="23" t="s">
        <v>48</v>
      </c>
      <c r="G417" s="517" t="s">
        <v>51</v>
      </c>
      <c r="H417" s="518"/>
      <c r="I417" s="518"/>
      <c r="J417" s="518"/>
      <c r="K417" s="519"/>
    </row>
    <row r="418" spans="2:11" ht="23.25">
      <c r="B418" s="13" t="s">
        <v>77</v>
      </c>
      <c r="C418" s="14"/>
      <c r="D418" s="14"/>
      <c r="E418" s="14"/>
      <c r="F418" s="14"/>
      <c r="G418" s="13"/>
      <c r="H418" s="14"/>
      <c r="I418" s="14"/>
      <c r="J418" s="14"/>
      <c r="K418" s="15"/>
    </row>
    <row r="419" spans="2:11" ht="23.25">
      <c r="B419" s="13" t="s">
        <v>27</v>
      </c>
      <c r="C419" s="14" t="e">
        <f>+#REF!</f>
        <v>#REF!</v>
      </c>
      <c r="D419" s="14"/>
      <c r="E419" s="14"/>
      <c r="F419" s="14"/>
      <c r="G419" s="13" t="s">
        <v>35</v>
      </c>
      <c r="H419" s="14"/>
      <c r="I419" s="14"/>
      <c r="J419" s="14"/>
      <c r="K419" s="15"/>
    </row>
    <row r="420" spans="2:11" ht="23.25">
      <c r="B420" s="212" t="s">
        <v>28</v>
      </c>
      <c r="C420" s="14" t="e">
        <f>+#REF!</f>
        <v>#REF!</v>
      </c>
      <c r="D420" s="14"/>
      <c r="E420" s="14"/>
      <c r="F420" s="24"/>
      <c r="G420" s="13" t="s">
        <v>36</v>
      </c>
      <c r="H420" s="14"/>
      <c r="I420" s="14"/>
      <c r="J420" s="14"/>
      <c r="K420" s="15"/>
    </row>
    <row r="421" spans="2:11" ht="23.25">
      <c r="B421" s="212" t="s">
        <v>1</v>
      </c>
      <c r="C421" s="25">
        <f>+C416</f>
        <v>21</v>
      </c>
      <c r="D421" s="14" t="s">
        <v>11</v>
      </c>
      <c r="E421" s="14"/>
      <c r="F421" s="14"/>
      <c r="G421" s="13"/>
      <c r="H421" s="14"/>
      <c r="I421" s="14"/>
      <c r="J421" s="14"/>
      <c r="K421" s="15"/>
    </row>
    <row r="422" spans="2:11" ht="23.25">
      <c r="B422" s="13" t="s">
        <v>29</v>
      </c>
      <c r="C422" s="16" t="e">
        <f>+C411</f>
        <v>#REF!</v>
      </c>
      <c r="D422" s="14" t="s">
        <v>17</v>
      </c>
      <c r="E422" s="14"/>
      <c r="F422" s="14"/>
      <c r="G422" s="13" t="s">
        <v>37</v>
      </c>
      <c r="H422" s="14"/>
      <c r="I422" s="14"/>
      <c r="J422" s="14"/>
      <c r="K422" s="15"/>
    </row>
    <row r="423" spans="2:11" ht="23.25">
      <c r="B423" s="13"/>
      <c r="C423" s="14" t="str">
        <f>+C404</f>
        <v>(หนึ่งหมื่นเก้าพันบาทถ้วน)</v>
      </c>
      <c r="D423" s="14"/>
      <c r="E423" s="14"/>
      <c r="F423" s="14"/>
      <c r="G423" s="13" t="s">
        <v>357</v>
      </c>
      <c r="H423" s="14"/>
      <c r="I423" s="14"/>
      <c r="J423" s="14"/>
      <c r="K423" s="15"/>
    </row>
    <row r="424" spans="2:11" ht="23.25">
      <c r="B424" s="13" t="s">
        <v>32</v>
      </c>
      <c r="C424" s="14" t="e">
        <f>+G396</f>
        <v>#REF!</v>
      </c>
      <c r="D424" s="14"/>
      <c r="E424" s="14" t="e">
        <f>+B397</f>
        <v>#REF!</v>
      </c>
      <c r="F424" s="14"/>
      <c r="G424" s="13"/>
      <c r="H424" s="14"/>
      <c r="I424" s="14"/>
      <c r="J424" s="14"/>
      <c r="K424" s="15"/>
    </row>
    <row r="425" spans="2:11" ht="23.25">
      <c r="B425" s="26"/>
      <c r="C425" s="19" t="e">
        <f>+J396</f>
        <v>#REF!</v>
      </c>
      <c r="D425" s="19"/>
      <c r="E425" s="19"/>
      <c r="F425" s="19"/>
      <c r="G425" s="26"/>
      <c r="H425" s="19"/>
      <c r="I425" s="19"/>
      <c r="J425" s="19"/>
      <c r="K425" s="20"/>
    </row>
    <row r="426" spans="3:10" ht="23.25">
      <c r="C426" s="520" t="s">
        <v>4</v>
      </c>
      <c r="D426" s="520"/>
      <c r="E426" s="520"/>
      <c r="F426" s="520"/>
      <c r="G426" s="520"/>
      <c r="H426" s="520"/>
      <c r="I426" s="520"/>
      <c r="J426" s="520"/>
    </row>
    <row r="427" spans="2:11" ht="23.25">
      <c r="B427" s="11"/>
      <c r="C427" s="10"/>
      <c r="D427" s="10"/>
      <c r="E427" s="10"/>
      <c r="F427" s="10"/>
      <c r="G427" s="11"/>
      <c r="H427" s="10"/>
      <c r="I427" s="10"/>
      <c r="J427" s="10"/>
      <c r="K427" s="12"/>
    </row>
    <row r="428" spans="2:11" ht="23.25">
      <c r="B428" s="521" t="s">
        <v>33</v>
      </c>
      <c r="C428" s="522"/>
      <c r="D428" s="523" t="e">
        <f>+C422</f>
        <v>#REF!</v>
      </c>
      <c r="E428" s="523"/>
      <c r="F428" s="14" t="s">
        <v>17</v>
      </c>
      <c r="G428" s="13" t="s">
        <v>38</v>
      </c>
      <c r="H428" s="14"/>
      <c r="I428" s="14"/>
      <c r="J428" s="16" t="e">
        <f>+D428</f>
        <v>#REF!</v>
      </c>
      <c r="K428" s="15" t="s">
        <v>17</v>
      </c>
    </row>
    <row r="429" spans="2:11" ht="23.25">
      <c r="B429" s="13"/>
      <c r="C429" s="14"/>
      <c r="D429" s="14"/>
      <c r="E429" s="14"/>
      <c r="F429" s="14"/>
      <c r="G429" s="13"/>
      <c r="H429" s="14"/>
      <c r="I429" s="14"/>
      <c r="J429" s="14"/>
      <c r="K429" s="15"/>
    </row>
    <row r="430" spans="2:11" ht="23.25">
      <c r="B430" s="13" t="s">
        <v>78</v>
      </c>
      <c r="D430" s="14"/>
      <c r="E430" s="14"/>
      <c r="F430" s="14"/>
      <c r="G430" s="13"/>
      <c r="H430" s="14" t="s">
        <v>39</v>
      </c>
      <c r="I430" s="14"/>
      <c r="J430" s="14"/>
      <c r="K430" s="15"/>
    </row>
    <row r="431" spans="2:11" ht="23.25">
      <c r="B431" s="13"/>
      <c r="D431" s="14" t="e">
        <f>+G396</f>
        <v>#REF!</v>
      </c>
      <c r="E431" s="14"/>
      <c r="F431" s="14"/>
      <c r="G431" s="13" t="s">
        <v>359</v>
      </c>
      <c r="H431" s="14"/>
      <c r="I431" s="14"/>
      <c r="J431" s="14"/>
      <c r="K431" s="15"/>
    </row>
    <row r="432" spans="2:11" ht="23.25">
      <c r="B432" s="13"/>
      <c r="D432" s="14"/>
      <c r="E432" s="14"/>
      <c r="F432" s="14"/>
      <c r="G432" s="13" t="s">
        <v>41</v>
      </c>
      <c r="H432" s="14"/>
      <c r="I432" s="14"/>
      <c r="J432" s="14"/>
      <c r="K432" s="15"/>
    </row>
    <row r="433" spans="2:11" ht="23.25">
      <c r="B433" s="13" t="s">
        <v>78</v>
      </c>
      <c r="D433" s="14"/>
      <c r="E433" s="14"/>
      <c r="F433" s="14"/>
      <c r="G433" s="212" t="s">
        <v>1</v>
      </c>
      <c r="H433" s="25">
        <f>+C438</f>
        <v>21</v>
      </c>
      <c r="I433" s="14" t="s">
        <v>11</v>
      </c>
      <c r="J433" s="14"/>
      <c r="K433" s="15"/>
    </row>
    <row r="434" spans="2:11" ht="23.25">
      <c r="B434" s="13"/>
      <c r="D434" s="14" t="e">
        <f>+B397</f>
        <v>#REF!</v>
      </c>
      <c r="E434" s="14"/>
      <c r="F434" s="14"/>
      <c r="G434" s="13"/>
      <c r="H434" s="14"/>
      <c r="I434" s="14"/>
      <c r="J434" s="14"/>
      <c r="K434" s="15"/>
    </row>
    <row r="435" spans="2:11" ht="23.25">
      <c r="B435" s="13"/>
      <c r="C435" s="14"/>
      <c r="D435" s="14"/>
      <c r="E435" s="14"/>
      <c r="F435" s="14"/>
      <c r="G435" s="13"/>
      <c r="H435" s="14"/>
      <c r="I435" s="14"/>
      <c r="J435" s="14"/>
      <c r="K435" s="15"/>
    </row>
    <row r="436" spans="2:11" ht="23.25">
      <c r="B436" s="13" t="s">
        <v>78</v>
      </c>
      <c r="C436" s="14"/>
      <c r="D436" s="14"/>
      <c r="E436" s="14"/>
      <c r="F436" s="14"/>
      <c r="G436" s="13"/>
      <c r="H436" s="14"/>
      <c r="I436" s="14"/>
      <c r="J436" s="14"/>
      <c r="K436" s="15"/>
    </row>
    <row r="437" spans="2:11" ht="23.25">
      <c r="B437" s="13"/>
      <c r="C437" s="14"/>
      <c r="D437" s="14" t="e">
        <f>+C425</f>
        <v>#REF!</v>
      </c>
      <c r="E437" s="14"/>
      <c r="F437" s="14"/>
      <c r="G437" s="13"/>
      <c r="H437" s="14"/>
      <c r="I437" s="14"/>
      <c r="J437" s="14"/>
      <c r="K437" s="15"/>
    </row>
    <row r="438" spans="2:11" ht="23.25">
      <c r="B438" s="17" t="s">
        <v>1</v>
      </c>
      <c r="C438" s="18">
        <f>+C421</f>
        <v>21</v>
      </c>
      <c r="D438" s="19" t="s">
        <v>11</v>
      </c>
      <c r="E438" s="19"/>
      <c r="F438" s="19"/>
      <c r="G438" s="26"/>
      <c r="H438" s="19"/>
      <c r="I438" s="19"/>
      <c r="J438" s="19"/>
      <c r="K438" s="20"/>
    </row>
    <row r="440" spans="2:11" ht="23.25">
      <c r="B440" s="213"/>
      <c r="C440" s="25"/>
      <c r="D440" s="14"/>
      <c r="E440" s="14"/>
      <c r="F440" s="14"/>
      <c r="G440" s="213"/>
      <c r="H440" s="25"/>
      <c r="I440" s="14"/>
      <c r="J440" s="14"/>
      <c r="K440" s="14"/>
    </row>
    <row r="441" ht="23.25">
      <c r="B441" s="6" t="s">
        <v>40</v>
      </c>
    </row>
    <row r="449" spans="3:10" ht="23.25">
      <c r="C449" s="516" t="s">
        <v>54</v>
      </c>
      <c r="D449" s="516"/>
      <c r="E449" s="516"/>
      <c r="F449" s="516"/>
      <c r="G449" s="516"/>
      <c r="H449" s="516"/>
      <c r="I449" s="516"/>
      <c r="J449" s="516"/>
    </row>
    <row r="450" spans="3:10" ht="23.25">
      <c r="C450" s="516" t="s">
        <v>75</v>
      </c>
      <c r="D450" s="516"/>
      <c r="E450" s="516"/>
      <c r="F450" s="516"/>
      <c r="G450" s="516"/>
      <c r="H450" s="516"/>
      <c r="I450" s="516"/>
      <c r="J450" s="516"/>
    </row>
    <row r="451" spans="9:11" ht="23.25">
      <c r="I451" s="7" t="s">
        <v>53</v>
      </c>
      <c r="J451" s="6">
        <f>+J387+1</f>
        <v>8</v>
      </c>
      <c r="K451" s="6" t="s">
        <v>52</v>
      </c>
    </row>
    <row r="452" spans="6:8" ht="23.25">
      <c r="F452" s="7" t="s">
        <v>1</v>
      </c>
      <c r="G452" s="214">
        <v>21</v>
      </c>
      <c r="H452" s="6" t="s">
        <v>11</v>
      </c>
    </row>
    <row r="453" ht="23.25">
      <c r="B453" s="6" t="s">
        <v>42</v>
      </c>
    </row>
    <row r="454" spans="2:3" ht="23.25">
      <c r="B454" s="6" t="s">
        <v>2</v>
      </c>
      <c r="C454" s="6" t="s">
        <v>73</v>
      </c>
    </row>
    <row r="455" ht="23.25">
      <c r="B455" s="6" t="e">
        <f>+#REF!</f>
        <v>#REF!</v>
      </c>
    </row>
    <row r="456" spans="2:6" ht="23.25">
      <c r="B456" s="6" t="s">
        <v>72</v>
      </c>
      <c r="F456" s="6" t="s">
        <v>335</v>
      </c>
    </row>
    <row r="457" spans="2:8" ht="23.25">
      <c r="B457" s="6" t="s">
        <v>16</v>
      </c>
      <c r="C457" s="8" t="e">
        <f>+#REF!</f>
        <v>#REF!</v>
      </c>
      <c r="D457" s="6" t="s">
        <v>74</v>
      </c>
      <c r="H457" s="6" t="str">
        <f>+F456</f>
        <v>บ้านหนองแวง  หมู่ที่  8</v>
      </c>
    </row>
    <row r="458" spans="2:6" ht="23.25">
      <c r="B458" s="6" t="s">
        <v>5</v>
      </c>
      <c r="E458" s="8" t="e">
        <f>+C457</f>
        <v>#REF!</v>
      </c>
      <c r="F458" s="6" t="s">
        <v>6</v>
      </c>
    </row>
    <row r="459" spans="2:8" ht="23.25">
      <c r="B459" s="6" t="s">
        <v>79</v>
      </c>
      <c r="G459" s="8" t="s">
        <v>660</v>
      </c>
      <c r="H459" s="6" t="s">
        <v>7</v>
      </c>
    </row>
    <row r="460" spans="2:10" ht="23.25">
      <c r="B460" s="6" t="s">
        <v>80</v>
      </c>
      <c r="G460" s="6" t="e">
        <f>+#REF!</f>
        <v>#REF!</v>
      </c>
      <c r="J460" s="6" t="e">
        <f>+#REF!</f>
        <v>#REF!</v>
      </c>
    </row>
    <row r="461" spans="2:5" ht="23.25">
      <c r="B461" s="6" t="e">
        <f>+#REF!</f>
        <v>#REF!</v>
      </c>
      <c r="E461" s="6" t="s">
        <v>31</v>
      </c>
    </row>
    <row r="462" ht="23.25">
      <c r="D462" s="6" t="s">
        <v>55</v>
      </c>
    </row>
    <row r="463" ht="23.25">
      <c r="D463" s="6" t="s">
        <v>9</v>
      </c>
    </row>
    <row r="464" ht="23.25">
      <c r="D464" s="6" t="s">
        <v>10</v>
      </c>
    </row>
    <row r="465" spans="2:11" ht="23.25">
      <c r="B465" s="9" t="s">
        <v>76</v>
      </c>
      <c r="C465" s="10" t="s">
        <v>45</v>
      </c>
      <c r="D465" s="10"/>
      <c r="E465" s="10"/>
      <c r="F465" s="10"/>
      <c r="G465" s="11" t="s">
        <v>43</v>
      </c>
      <c r="H465" s="10" t="s">
        <v>44</v>
      </c>
      <c r="I465" s="10"/>
      <c r="J465" s="10"/>
      <c r="K465" s="12"/>
    </row>
    <row r="466" spans="2:11" ht="23.25">
      <c r="B466" s="13"/>
      <c r="C466" s="14" t="s">
        <v>46</v>
      </c>
      <c r="D466" s="14"/>
      <c r="E466" s="14"/>
      <c r="F466" s="14"/>
      <c r="G466" s="212" t="s">
        <v>47</v>
      </c>
      <c r="H466" s="14" t="s">
        <v>15</v>
      </c>
      <c r="I466" s="14"/>
      <c r="J466" s="14"/>
      <c r="K466" s="15"/>
    </row>
    <row r="467" spans="2:11" ht="23.25">
      <c r="B467" s="212" t="s">
        <v>12</v>
      </c>
      <c r="C467" s="16" t="e">
        <f>+E458</f>
        <v>#REF!</v>
      </c>
      <c r="D467" s="14" t="s">
        <v>17</v>
      </c>
      <c r="E467" s="14"/>
      <c r="F467" s="14"/>
      <c r="G467" s="13"/>
      <c r="H467" s="213" t="s">
        <v>16</v>
      </c>
      <c r="I467" s="16" t="e">
        <f>+C467</f>
        <v>#REF!</v>
      </c>
      <c r="J467" s="14" t="s">
        <v>17</v>
      </c>
      <c r="K467" s="15"/>
    </row>
    <row r="468" spans="2:11" ht="23.25">
      <c r="B468" s="13"/>
      <c r="C468" s="14" t="s">
        <v>337</v>
      </c>
      <c r="D468" s="14"/>
      <c r="E468" s="14"/>
      <c r="F468" s="14"/>
      <c r="G468" s="13"/>
      <c r="H468" s="14"/>
      <c r="I468" s="14"/>
      <c r="J468" s="14"/>
      <c r="K468" s="15"/>
    </row>
    <row r="469" spans="2:11" ht="23.25">
      <c r="B469" s="13"/>
      <c r="C469" s="14"/>
      <c r="D469" s="14"/>
      <c r="E469" s="14"/>
      <c r="F469" s="14"/>
      <c r="G469" s="13"/>
      <c r="H469" s="14"/>
      <c r="I469" s="14"/>
      <c r="J469" s="14"/>
      <c r="K469" s="15"/>
    </row>
    <row r="470" spans="2:11" ht="23.25">
      <c r="B470" s="13" t="s">
        <v>3</v>
      </c>
      <c r="C470" s="14"/>
      <c r="D470" s="14"/>
      <c r="E470" s="14"/>
      <c r="F470" s="14"/>
      <c r="G470" s="13" t="s">
        <v>14</v>
      </c>
      <c r="H470" s="14"/>
      <c r="I470" s="14"/>
      <c r="J470" s="14"/>
      <c r="K470" s="15"/>
    </row>
    <row r="471" spans="2:11" ht="23.25">
      <c r="B471" s="13" t="s">
        <v>13</v>
      </c>
      <c r="C471" s="14"/>
      <c r="D471" s="14"/>
      <c r="E471" s="14"/>
      <c r="F471" s="14"/>
      <c r="G471" s="13" t="s">
        <v>2</v>
      </c>
      <c r="H471" s="14" t="s">
        <v>8</v>
      </c>
      <c r="I471" s="14"/>
      <c r="J471" s="14"/>
      <c r="K471" s="15"/>
    </row>
    <row r="472" spans="2:11" ht="23.25">
      <c r="B472" s="17" t="s">
        <v>1</v>
      </c>
      <c r="C472" s="18">
        <f>+G452</f>
        <v>21</v>
      </c>
      <c r="D472" s="19" t="s">
        <v>11</v>
      </c>
      <c r="E472" s="19"/>
      <c r="F472" s="19"/>
      <c r="G472" s="17" t="s">
        <v>1</v>
      </c>
      <c r="H472" s="18">
        <f>+C472</f>
        <v>21</v>
      </c>
      <c r="I472" s="19" t="s">
        <v>11</v>
      </c>
      <c r="J472" s="19"/>
      <c r="K472" s="20"/>
    </row>
    <row r="473" spans="2:11" ht="23.25">
      <c r="B473" s="11" t="s">
        <v>42</v>
      </c>
      <c r="C473" s="10"/>
      <c r="D473" s="10"/>
      <c r="E473" s="10"/>
      <c r="F473" s="10"/>
      <c r="G473" s="9" t="s">
        <v>47</v>
      </c>
      <c r="H473" s="10" t="s">
        <v>22</v>
      </c>
      <c r="I473" s="10"/>
      <c r="J473" s="10"/>
      <c r="K473" s="12"/>
    </row>
    <row r="474" spans="2:11" ht="23.25">
      <c r="B474" s="212" t="s">
        <v>47</v>
      </c>
      <c r="C474" s="14" t="s">
        <v>18</v>
      </c>
      <c r="D474" s="14"/>
      <c r="E474" s="14"/>
      <c r="F474" s="14"/>
      <c r="G474" s="13"/>
      <c r="H474" s="213"/>
      <c r="I474" s="16"/>
      <c r="J474" s="14"/>
      <c r="K474" s="15"/>
    </row>
    <row r="475" spans="2:11" ht="23.25">
      <c r="B475" s="212" t="s">
        <v>19</v>
      </c>
      <c r="C475" s="16" t="e">
        <f>+C467</f>
        <v>#REF!</v>
      </c>
      <c r="D475" s="14" t="s">
        <v>17</v>
      </c>
      <c r="E475" s="14"/>
      <c r="F475" s="14"/>
      <c r="G475" s="13"/>
      <c r="H475" s="213" t="s">
        <v>19</v>
      </c>
      <c r="I475" s="21" t="e">
        <f>+C475</f>
        <v>#REF!</v>
      </c>
      <c r="J475" s="14" t="s">
        <v>17</v>
      </c>
      <c r="K475" s="15"/>
    </row>
    <row r="476" spans="2:11" ht="23.25">
      <c r="B476" s="212"/>
      <c r="C476" s="16"/>
      <c r="D476" s="14"/>
      <c r="E476" s="14"/>
      <c r="F476" s="14"/>
      <c r="G476" s="13"/>
      <c r="H476" s="14"/>
      <c r="I476" s="14"/>
      <c r="J476" s="14"/>
      <c r="K476" s="15"/>
    </row>
    <row r="477" spans="2:11" ht="23.25">
      <c r="B477" s="13"/>
      <c r="C477" s="14" t="s">
        <v>20</v>
      </c>
      <c r="D477" s="14"/>
      <c r="E477" s="14"/>
      <c r="F477" s="14"/>
      <c r="G477" s="13"/>
      <c r="H477" s="14" t="s">
        <v>23</v>
      </c>
      <c r="I477" s="14"/>
      <c r="J477" s="14"/>
      <c r="K477" s="15"/>
    </row>
    <row r="478" spans="2:11" ht="23.25">
      <c r="B478" s="13"/>
      <c r="C478" s="14" t="s">
        <v>21</v>
      </c>
      <c r="D478" s="14"/>
      <c r="E478" s="14"/>
      <c r="F478" s="14"/>
      <c r="G478" s="13" t="s">
        <v>25</v>
      </c>
      <c r="H478" s="14"/>
      <c r="I478" s="14"/>
      <c r="J478" s="14"/>
      <c r="K478" s="15"/>
    </row>
    <row r="479" spans="2:11" ht="23.25">
      <c r="B479" s="13" t="s">
        <v>26</v>
      </c>
      <c r="C479" s="14"/>
      <c r="D479" s="14"/>
      <c r="E479" s="14"/>
      <c r="F479" s="14"/>
      <c r="G479" s="13" t="s">
        <v>24</v>
      </c>
      <c r="H479" s="14"/>
      <c r="I479" s="14"/>
      <c r="J479" s="14"/>
      <c r="K479" s="15"/>
    </row>
    <row r="480" spans="2:11" ht="23.25">
      <c r="B480" s="17" t="s">
        <v>1</v>
      </c>
      <c r="C480" s="18">
        <f>+C472</f>
        <v>21</v>
      </c>
      <c r="D480" s="19" t="s">
        <v>11</v>
      </c>
      <c r="E480" s="19"/>
      <c r="F480" s="19"/>
      <c r="G480" s="17" t="s">
        <v>1</v>
      </c>
      <c r="H480" s="18">
        <f>+C480</f>
        <v>21</v>
      </c>
      <c r="I480" s="19" t="s">
        <v>11</v>
      </c>
      <c r="J480" s="19"/>
      <c r="K480" s="20"/>
    </row>
    <row r="481" spans="2:11" ht="23.25">
      <c r="B481" s="9" t="s">
        <v>50</v>
      </c>
      <c r="C481" s="22" t="s">
        <v>47</v>
      </c>
      <c r="D481" s="23" t="s">
        <v>49</v>
      </c>
      <c r="E481" s="22" t="s">
        <v>47</v>
      </c>
      <c r="F481" s="23" t="s">
        <v>48</v>
      </c>
      <c r="G481" s="517" t="s">
        <v>51</v>
      </c>
      <c r="H481" s="518"/>
      <c r="I481" s="518"/>
      <c r="J481" s="518"/>
      <c r="K481" s="519"/>
    </row>
    <row r="482" spans="2:11" ht="23.25">
      <c r="B482" s="13" t="s">
        <v>77</v>
      </c>
      <c r="C482" s="14"/>
      <c r="D482" s="14"/>
      <c r="E482" s="14"/>
      <c r="F482" s="14"/>
      <c r="G482" s="13"/>
      <c r="H482" s="14"/>
      <c r="I482" s="14"/>
      <c r="J482" s="14"/>
      <c r="K482" s="15"/>
    </row>
    <row r="483" spans="2:11" ht="23.25">
      <c r="B483" s="13" t="s">
        <v>27</v>
      </c>
      <c r="C483" s="14" t="e">
        <f>+#REF!</f>
        <v>#REF!</v>
      </c>
      <c r="D483" s="14"/>
      <c r="E483" s="14"/>
      <c r="F483" s="14"/>
      <c r="G483" s="13" t="s">
        <v>35</v>
      </c>
      <c r="H483" s="14"/>
      <c r="I483" s="14"/>
      <c r="J483" s="14"/>
      <c r="K483" s="15"/>
    </row>
    <row r="484" spans="2:11" ht="23.25">
      <c r="B484" s="212" t="s">
        <v>28</v>
      </c>
      <c r="C484" s="14" t="e">
        <f>+#REF!</f>
        <v>#REF!</v>
      </c>
      <c r="D484" s="14"/>
      <c r="E484" s="14"/>
      <c r="F484" s="24"/>
      <c r="G484" s="13" t="s">
        <v>36</v>
      </c>
      <c r="H484" s="14"/>
      <c r="I484" s="14"/>
      <c r="J484" s="14"/>
      <c r="K484" s="15"/>
    </row>
    <row r="485" spans="2:11" ht="23.25">
      <c r="B485" s="212" t="s">
        <v>1</v>
      </c>
      <c r="C485" s="25">
        <f>+C480</f>
        <v>21</v>
      </c>
      <c r="D485" s="14" t="s">
        <v>11</v>
      </c>
      <c r="E485" s="14"/>
      <c r="F485" s="14"/>
      <c r="G485" s="13"/>
      <c r="H485" s="14"/>
      <c r="I485" s="14"/>
      <c r="J485" s="14"/>
      <c r="K485" s="15"/>
    </row>
    <row r="486" spans="2:11" ht="23.25">
      <c r="B486" s="13" t="s">
        <v>29</v>
      </c>
      <c r="C486" s="16" t="e">
        <f>+C475</f>
        <v>#REF!</v>
      </c>
      <c r="D486" s="14" t="s">
        <v>17</v>
      </c>
      <c r="E486" s="14"/>
      <c r="F486" s="14"/>
      <c r="G486" s="13" t="s">
        <v>37</v>
      </c>
      <c r="H486" s="14"/>
      <c r="I486" s="14"/>
      <c r="J486" s="14"/>
      <c r="K486" s="15"/>
    </row>
    <row r="487" spans="2:11" ht="23.25">
      <c r="B487" s="13"/>
      <c r="C487" s="14" t="str">
        <f>+C468</f>
        <v>(สองหมื่นบาทถ้วน)</v>
      </c>
      <c r="D487" s="14"/>
      <c r="E487" s="14"/>
      <c r="F487" s="14"/>
      <c r="G487" s="13" t="s">
        <v>357</v>
      </c>
      <c r="H487" s="14"/>
      <c r="I487" s="14"/>
      <c r="J487" s="14"/>
      <c r="K487" s="15"/>
    </row>
    <row r="488" spans="2:11" ht="23.25">
      <c r="B488" s="13" t="s">
        <v>32</v>
      </c>
      <c r="C488" s="14" t="e">
        <f>+G460</f>
        <v>#REF!</v>
      </c>
      <c r="D488" s="14"/>
      <c r="E488" s="14" t="e">
        <f>+B461</f>
        <v>#REF!</v>
      </c>
      <c r="F488" s="14"/>
      <c r="G488" s="13"/>
      <c r="H488" s="14"/>
      <c r="I488" s="14"/>
      <c r="J488" s="14"/>
      <c r="K488" s="15"/>
    </row>
    <row r="489" spans="2:11" ht="23.25">
      <c r="B489" s="26"/>
      <c r="C489" s="19" t="e">
        <f>+J460</f>
        <v>#REF!</v>
      </c>
      <c r="D489" s="19"/>
      <c r="E489" s="19" t="e">
        <f>+I501</f>
        <v>#REF!</v>
      </c>
      <c r="F489" s="19"/>
      <c r="G489" s="26"/>
      <c r="H489" s="19"/>
      <c r="I489" s="19"/>
      <c r="J489" s="19"/>
      <c r="K489" s="20"/>
    </row>
    <row r="490" spans="3:10" ht="23.25">
      <c r="C490" s="520" t="s">
        <v>4</v>
      </c>
      <c r="D490" s="520"/>
      <c r="E490" s="520"/>
      <c r="F490" s="520"/>
      <c r="G490" s="520"/>
      <c r="H490" s="520"/>
      <c r="I490" s="520"/>
      <c r="J490" s="520"/>
    </row>
    <row r="491" spans="2:11" ht="23.25">
      <c r="B491" s="11"/>
      <c r="C491" s="10"/>
      <c r="D491" s="10"/>
      <c r="E491" s="10"/>
      <c r="F491" s="10"/>
      <c r="G491" s="11"/>
      <c r="H491" s="10"/>
      <c r="I491" s="10"/>
      <c r="J491" s="10"/>
      <c r="K491" s="12"/>
    </row>
    <row r="492" spans="2:11" ht="23.25">
      <c r="B492" s="521" t="s">
        <v>33</v>
      </c>
      <c r="C492" s="522"/>
      <c r="D492" s="523" t="e">
        <f>+C486</f>
        <v>#REF!</v>
      </c>
      <c r="E492" s="523"/>
      <c r="F492" s="14" t="s">
        <v>17</v>
      </c>
      <c r="G492" s="13" t="s">
        <v>38</v>
      </c>
      <c r="H492" s="14"/>
      <c r="I492" s="14"/>
      <c r="J492" s="16" t="e">
        <f>+D492</f>
        <v>#REF!</v>
      </c>
      <c r="K492" s="15" t="s">
        <v>17</v>
      </c>
    </row>
    <row r="493" spans="2:11" ht="23.25">
      <c r="B493" s="13"/>
      <c r="C493" s="14"/>
      <c r="D493" s="14"/>
      <c r="E493" s="14"/>
      <c r="F493" s="14"/>
      <c r="G493" s="13"/>
      <c r="H493" s="14"/>
      <c r="I493" s="14"/>
      <c r="J493" s="14"/>
      <c r="K493" s="15"/>
    </row>
    <row r="494" spans="2:11" ht="23.25">
      <c r="B494" s="13" t="s">
        <v>78</v>
      </c>
      <c r="D494" s="14"/>
      <c r="E494" s="14"/>
      <c r="F494" s="14"/>
      <c r="G494" s="13"/>
      <c r="H494" s="14" t="s">
        <v>39</v>
      </c>
      <c r="I494" s="14"/>
      <c r="J494" s="14"/>
      <c r="K494" s="15"/>
    </row>
    <row r="495" spans="2:11" ht="23.25">
      <c r="B495" s="13"/>
      <c r="D495" s="14" t="e">
        <f>+G460</f>
        <v>#REF!</v>
      </c>
      <c r="E495" s="14"/>
      <c r="F495" s="14"/>
      <c r="G495" s="13" t="s">
        <v>359</v>
      </c>
      <c r="H495" s="14"/>
      <c r="I495" s="14"/>
      <c r="J495" s="14"/>
      <c r="K495" s="15"/>
    </row>
    <row r="496" spans="2:11" ht="23.25">
      <c r="B496" s="13"/>
      <c r="D496" s="14"/>
      <c r="E496" s="14"/>
      <c r="F496" s="14"/>
      <c r="G496" s="13" t="s">
        <v>41</v>
      </c>
      <c r="H496" s="14"/>
      <c r="I496" s="14"/>
      <c r="J496" s="14"/>
      <c r="K496" s="15"/>
    </row>
    <row r="497" spans="2:11" ht="23.25">
      <c r="B497" s="13" t="s">
        <v>78</v>
      </c>
      <c r="D497" s="14"/>
      <c r="E497" s="14"/>
      <c r="F497" s="14"/>
      <c r="G497" s="212" t="s">
        <v>1</v>
      </c>
      <c r="H497" s="25">
        <f>+C502</f>
        <v>21</v>
      </c>
      <c r="I497" s="14" t="s">
        <v>11</v>
      </c>
      <c r="J497" s="14"/>
      <c r="K497" s="15"/>
    </row>
    <row r="498" spans="2:11" ht="23.25">
      <c r="B498" s="13"/>
      <c r="D498" s="14" t="e">
        <f>+B461</f>
        <v>#REF!</v>
      </c>
      <c r="E498" s="14"/>
      <c r="F498" s="14"/>
      <c r="G498" s="13"/>
      <c r="H498" s="14"/>
      <c r="I498" s="14"/>
      <c r="J498" s="14"/>
      <c r="K498" s="15"/>
    </row>
    <row r="499" spans="2:11" ht="23.25">
      <c r="B499" s="13"/>
      <c r="C499" s="14"/>
      <c r="D499" s="14"/>
      <c r="E499" s="14"/>
      <c r="F499" s="14"/>
      <c r="G499" s="13"/>
      <c r="H499" s="14"/>
      <c r="I499" s="14"/>
      <c r="J499" s="14"/>
      <c r="K499" s="15"/>
    </row>
    <row r="500" spans="2:11" ht="23.25">
      <c r="B500" s="13" t="s">
        <v>78</v>
      </c>
      <c r="C500" s="14"/>
      <c r="D500" s="14"/>
      <c r="E500" s="14"/>
      <c r="F500" s="14"/>
      <c r="G500" s="13" t="s">
        <v>658</v>
      </c>
      <c r="H500" s="14"/>
      <c r="I500" s="14"/>
      <c r="J500" s="14"/>
      <c r="K500" s="15"/>
    </row>
    <row r="501" spans="2:11" ht="23.25">
      <c r="B501" s="13"/>
      <c r="C501" s="14"/>
      <c r="D501" s="14" t="e">
        <f>+C489</f>
        <v>#REF!</v>
      </c>
      <c r="E501" s="14"/>
      <c r="F501" s="14"/>
      <c r="G501" s="13"/>
      <c r="H501" s="14"/>
      <c r="I501" s="14" t="e">
        <f>+#REF!</f>
        <v>#REF!</v>
      </c>
      <c r="J501" s="14"/>
      <c r="K501" s="15"/>
    </row>
    <row r="502" spans="2:11" ht="23.25">
      <c r="B502" s="17" t="s">
        <v>1</v>
      </c>
      <c r="C502" s="18">
        <f>+C485</f>
        <v>21</v>
      </c>
      <c r="D502" s="19" t="s">
        <v>11</v>
      </c>
      <c r="E502" s="19"/>
      <c r="F502" s="19"/>
      <c r="G502" s="26"/>
      <c r="H502" s="19"/>
      <c r="I502" s="19"/>
      <c r="J502" s="19"/>
      <c r="K502" s="20"/>
    </row>
    <row r="504" spans="2:11" ht="23.25">
      <c r="B504" s="213"/>
      <c r="C504" s="25"/>
      <c r="D504" s="14"/>
      <c r="E504" s="14"/>
      <c r="F504" s="14"/>
      <c r="G504" s="213"/>
      <c r="H504" s="25"/>
      <c r="I504" s="14"/>
      <c r="J504" s="14"/>
      <c r="K504" s="14"/>
    </row>
    <row r="505" ht="23.25">
      <c r="B505" s="6" t="s">
        <v>40</v>
      </c>
    </row>
    <row r="513" spans="3:10" ht="23.25">
      <c r="C513" s="516" t="s">
        <v>54</v>
      </c>
      <c r="D513" s="516"/>
      <c r="E513" s="516"/>
      <c r="F513" s="516"/>
      <c r="G513" s="516"/>
      <c r="H513" s="516"/>
      <c r="I513" s="516"/>
      <c r="J513" s="516"/>
    </row>
    <row r="514" spans="3:10" ht="23.25">
      <c r="C514" s="516" t="s">
        <v>75</v>
      </c>
      <c r="D514" s="516"/>
      <c r="E514" s="516"/>
      <c r="F514" s="516"/>
      <c r="G514" s="516"/>
      <c r="H514" s="516"/>
      <c r="I514" s="516"/>
      <c r="J514" s="516"/>
    </row>
    <row r="515" spans="9:11" ht="23.25">
      <c r="I515" s="7" t="s">
        <v>53</v>
      </c>
      <c r="J515" s="6">
        <f>+J451+1</f>
        <v>9</v>
      </c>
      <c r="K515" s="6" t="s">
        <v>52</v>
      </c>
    </row>
    <row r="516" spans="6:8" ht="23.25">
      <c r="F516" s="7" t="s">
        <v>1</v>
      </c>
      <c r="G516" s="214">
        <v>21</v>
      </c>
      <c r="H516" s="6" t="s">
        <v>11</v>
      </c>
    </row>
    <row r="517" ht="23.25">
      <c r="B517" s="6" t="s">
        <v>42</v>
      </c>
    </row>
    <row r="518" spans="2:3" ht="23.25">
      <c r="B518" s="6" t="s">
        <v>2</v>
      </c>
      <c r="C518" s="6" t="s">
        <v>73</v>
      </c>
    </row>
    <row r="519" ht="23.25">
      <c r="B519" s="6" t="e">
        <f>+#REF!</f>
        <v>#REF!</v>
      </c>
    </row>
    <row r="520" spans="2:6" ht="23.25">
      <c r="B520" s="6" t="s">
        <v>72</v>
      </c>
      <c r="F520" s="6" t="s">
        <v>338</v>
      </c>
    </row>
    <row r="521" spans="2:8" ht="23.25">
      <c r="B521" s="6" t="s">
        <v>16</v>
      </c>
      <c r="C521" s="8" t="e">
        <f>+D492</f>
        <v>#REF!</v>
      </c>
      <c r="D521" s="6" t="s">
        <v>74</v>
      </c>
      <c r="H521" s="6" t="str">
        <f>+F520</f>
        <v>บ้านหนองแวง  หมู่ที่  9</v>
      </c>
    </row>
    <row r="522" spans="2:6" ht="23.25">
      <c r="B522" s="6" t="s">
        <v>5</v>
      </c>
      <c r="E522" s="8" t="e">
        <f>+C521</f>
        <v>#REF!</v>
      </c>
      <c r="F522" s="6" t="s">
        <v>6</v>
      </c>
    </row>
    <row r="523" spans="2:8" ht="23.25">
      <c r="B523" s="6" t="s">
        <v>79</v>
      </c>
      <c r="G523" s="8" t="s">
        <v>660</v>
      </c>
      <c r="H523" s="6" t="s">
        <v>7</v>
      </c>
    </row>
    <row r="524" spans="2:10" ht="23.25">
      <c r="B524" s="6" t="s">
        <v>80</v>
      </c>
      <c r="G524" s="6" t="e">
        <f>+#REF!</f>
        <v>#REF!</v>
      </c>
      <c r="J524" s="6" t="e">
        <f>+#REF!</f>
        <v>#REF!</v>
      </c>
    </row>
    <row r="525" spans="2:5" ht="23.25">
      <c r="B525" s="6" t="e">
        <f>+#REF!</f>
        <v>#REF!</v>
      </c>
      <c r="E525" s="6" t="s">
        <v>31</v>
      </c>
    </row>
    <row r="526" ht="23.25">
      <c r="D526" s="6" t="s">
        <v>55</v>
      </c>
    </row>
    <row r="527" ht="23.25">
      <c r="D527" s="6" t="s">
        <v>9</v>
      </c>
    </row>
    <row r="528" ht="23.25">
      <c r="D528" s="6" t="s">
        <v>10</v>
      </c>
    </row>
    <row r="529" spans="2:11" ht="23.25">
      <c r="B529" s="9" t="s">
        <v>76</v>
      </c>
      <c r="C529" s="10" t="s">
        <v>45</v>
      </c>
      <c r="D529" s="10"/>
      <c r="E529" s="10"/>
      <c r="F529" s="10"/>
      <c r="G529" s="11" t="s">
        <v>43</v>
      </c>
      <c r="H529" s="10" t="s">
        <v>44</v>
      </c>
      <c r="I529" s="10"/>
      <c r="J529" s="10"/>
      <c r="K529" s="12"/>
    </row>
    <row r="530" spans="2:11" ht="23.25">
      <c r="B530" s="13"/>
      <c r="C530" s="14" t="s">
        <v>46</v>
      </c>
      <c r="D530" s="14"/>
      <c r="E530" s="14"/>
      <c r="F530" s="14"/>
      <c r="G530" s="212" t="s">
        <v>47</v>
      </c>
      <c r="H530" s="14" t="s">
        <v>15</v>
      </c>
      <c r="I530" s="14"/>
      <c r="J530" s="14"/>
      <c r="K530" s="15"/>
    </row>
    <row r="531" spans="2:11" ht="23.25">
      <c r="B531" s="212" t="s">
        <v>12</v>
      </c>
      <c r="C531" s="16" t="e">
        <f>+E522</f>
        <v>#REF!</v>
      </c>
      <c r="D531" s="14" t="s">
        <v>17</v>
      </c>
      <c r="E531" s="14"/>
      <c r="F531" s="14"/>
      <c r="G531" s="13"/>
      <c r="H531" s="213" t="s">
        <v>16</v>
      </c>
      <c r="I531" s="16" t="e">
        <f>+C531</f>
        <v>#REF!</v>
      </c>
      <c r="J531" s="14" t="s">
        <v>17</v>
      </c>
      <c r="K531" s="15"/>
    </row>
    <row r="532" spans="2:11" ht="23.25">
      <c r="B532" s="13"/>
      <c r="C532" s="14" t="str">
        <f>+C487</f>
        <v>(สองหมื่นบาทถ้วน)</v>
      </c>
      <c r="D532" s="14"/>
      <c r="E532" s="14"/>
      <c r="F532" s="14"/>
      <c r="G532" s="13"/>
      <c r="H532" s="14"/>
      <c r="I532" s="14"/>
      <c r="J532" s="14"/>
      <c r="K532" s="15"/>
    </row>
    <row r="533" spans="2:11" ht="23.25">
      <c r="B533" s="13"/>
      <c r="C533" s="14"/>
      <c r="D533" s="14"/>
      <c r="E533" s="14"/>
      <c r="F533" s="14"/>
      <c r="G533" s="13"/>
      <c r="H533" s="14"/>
      <c r="I533" s="14"/>
      <c r="J533" s="14"/>
      <c r="K533" s="15"/>
    </row>
    <row r="534" spans="2:11" ht="23.25">
      <c r="B534" s="13" t="s">
        <v>3</v>
      </c>
      <c r="C534" s="14"/>
      <c r="D534" s="14"/>
      <c r="E534" s="14"/>
      <c r="F534" s="14"/>
      <c r="G534" s="13" t="s">
        <v>14</v>
      </c>
      <c r="H534" s="14"/>
      <c r="I534" s="14"/>
      <c r="J534" s="14"/>
      <c r="K534" s="15"/>
    </row>
    <row r="535" spans="2:11" ht="23.25">
      <c r="B535" s="13" t="s">
        <v>13</v>
      </c>
      <c r="C535" s="14"/>
      <c r="D535" s="14"/>
      <c r="E535" s="14"/>
      <c r="F535" s="14"/>
      <c r="G535" s="13" t="s">
        <v>2</v>
      </c>
      <c r="H535" s="14" t="s">
        <v>8</v>
      </c>
      <c r="I535" s="14"/>
      <c r="J535" s="14"/>
      <c r="K535" s="15"/>
    </row>
    <row r="536" spans="2:11" ht="23.25">
      <c r="B536" s="17" t="s">
        <v>1</v>
      </c>
      <c r="C536" s="18">
        <f>+G516</f>
        <v>21</v>
      </c>
      <c r="D536" s="19" t="s">
        <v>11</v>
      </c>
      <c r="E536" s="19"/>
      <c r="F536" s="19"/>
      <c r="G536" s="17" t="s">
        <v>1</v>
      </c>
      <c r="H536" s="18">
        <f>+C536</f>
        <v>21</v>
      </c>
      <c r="I536" s="19" t="s">
        <v>11</v>
      </c>
      <c r="J536" s="19"/>
      <c r="K536" s="20"/>
    </row>
    <row r="537" spans="2:11" ht="23.25">
      <c r="B537" s="11" t="s">
        <v>42</v>
      </c>
      <c r="C537" s="10"/>
      <c r="D537" s="10"/>
      <c r="E537" s="10"/>
      <c r="F537" s="10"/>
      <c r="G537" s="9" t="s">
        <v>47</v>
      </c>
      <c r="H537" s="10" t="s">
        <v>22</v>
      </c>
      <c r="I537" s="10"/>
      <c r="J537" s="10"/>
      <c r="K537" s="12"/>
    </row>
    <row r="538" spans="2:11" ht="23.25">
      <c r="B538" s="212" t="s">
        <v>47</v>
      </c>
      <c r="C538" s="14" t="s">
        <v>18</v>
      </c>
      <c r="D538" s="14"/>
      <c r="E538" s="14"/>
      <c r="F538" s="14"/>
      <c r="G538" s="13"/>
      <c r="H538" s="213"/>
      <c r="I538" s="16"/>
      <c r="J538" s="14"/>
      <c r="K538" s="15"/>
    </row>
    <row r="539" spans="2:11" ht="23.25">
      <c r="B539" s="212" t="s">
        <v>19</v>
      </c>
      <c r="C539" s="16" t="e">
        <f>+C531</f>
        <v>#REF!</v>
      </c>
      <c r="D539" s="14" t="s">
        <v>17</v>
      </c>
      <c r="E539" s="14"/>
      <c r="F539" s="14"/>
      <c r="G539" s="13"/>
      <c r="H539" s="213" t="s">
        <v>19</v>
      </c>
      <c r="I539" s="21" t="e">
        <f>+C539</f>
        <v>#REF!</v>
      </c>
      <c r="J539" s="14" t="s">
        <v>17</v>
      </c>
      <c r="K539" s="15"/>
    </row>
    <row r="540" spans="2:11" ht="23.25">
      <c r="B540" s="212"/>
      <c r="C540" s="16"/>
      <c r="D540" s="14"/>
      <c r="E540" s="14"/>
      <c r="F540" s="14"/>
      <c r="G540" s="13"/>
      <c r="H540" s="14"/>
      <c r="I540" s="14"/>
      <c r="J540" s="14"/>
      <c r="K540" s="15"/>
    </row>
    <row r="541" spans="2:11" ht="23.25">
      <c r="B541" s="13"/>
      <c r="C541" s="14" t="s">
        <v>20</v>
      </c>
      <c r="D541" s="14"/>
      <c r="E541" s="14"/>
      <c r="F541" s="14"/>
      <c r="G541" s="13"/>
      <c r="H541" s="14" t="s">
        <v>23</v>
      </c>
      <c r="I541" s="14"/>
      <c r="J541" s="14"/>
      <c r="K541" s="15"/>
    </row>
    <row r="542" spans="2:11" ht="23.25">
      <c r="B542" s="13"/>
      <c r="C542" s="14" t="s">
        <v>21</v>
      </c>
      <c r="D542" s="14"/>
      <c r="E542" s="14"/>
      <c r="F542" s="14"/>
      <c r="G542" s="13" t="s">
        <v>25</v>
      </c>
      <c r="H542" s="14"/>
      <c r="I542" s="14"/>
      <c r="J542" s="14"/>
      <c r="K542" s="15"/>
    </row>
    <row r="543" spans="2:11" ht="23.25">
      <c r="B543" s="13" t="s">
        <v>26</v>
      </c>
      <c r="C543" s="14"/>
      <c r="D543" s="14"/>
      <c r="E543" s="14"/>
      <c r="F543" s="14"/>
      <c r="G543" s="13" t="s">
        <v>24</v>
      </c>
      <c r="H543" s="14"/>
      <c r="I543" s="14"/>
      <c r="J543" s="14"/>
      <c r="K543" s="15"/>
    </row>
    <row r="544" spans="2:11" ht="23.25">
      <c r="B544" s="17" t="s">
        <v>1</v>
      </c>
      <c r="C544" s="18">
        <f>+C536</f>
        <v>21</v>
      </c>
      <c r="D544" s="19" t="s">
        <v>11</v>
      </c>
      <c r="E544" s="19"/>
      <c r="F544" s="19"/>
      <c r="G544" s="17" t="s">
        <v>1</v>
      </c>
      <c r="H544" s="18">
        <f>+C544</f>
        <v>21</v>
      </c>
      <c r="I544" s="19" t="s">
        <v>11</v>
      </c>
      <c r="J544" s="19"/>
      <c r="K544" s="20"/>
    </row>
    <row r="545" spans="2:11" ht="23.25">
      <c r="B545" s="9" t="s">
        <v>50</v>
      </c>
      <c r="C545" s="22" t="s">
        <v>47</v>
      </c>
      <c r="D545" s="23" t="s">
        <v>49</v>
      </c>
      <c r="E545" s="22" t="s">
        <v>47</v>
      </c>
      <c r="F545" s="23" t="s">
        <v>48</v>
      </c>
      <c r="G545" s="517" t="s">
        <v>51</v>
      </c>
      <c r="H545" s="518"/>
      <c r="I545" s="518"/>
      <c r="J545" s="518"/>
      <c r="K545" s="519"/>
    </row>
    <row r="546" spans="2:11" ht="23.25">
      <c r="B546" s="13" t="s">
        <v>77</v>
      </c>
      <c r="C546" s="14"/>
      <c r="D546" s="14"/>
      <c r="E546" s="14"/>
      <c r="F546" s="14"/>
      <c r="G546" s="13"/>
      <c r="H546" s="14"/>
      <c r="I546" s="14"/>
      <c r="J546" s="14"/>
      <c r="K546" s="15"/>
    </row>
    <row r="547" spans="2:11" ht="23.25">
      <c r="B547" s="13" t="s">
        <v>27</v>
      </c>
      <c r="C547" s="14" t="e">
        <f>+#REF!</f>
        <v>#REF!</v>
      </c>
      <c r="D547" s="14"/>
      <c r="E547" s="14"/>
      <c r="F547" s="14"/>
      <c r="G547" s="13" t="s">
        <v>35</v>
      </c>
      <c r="H547" s="14"/>
      <c r="I547" s="14"/>
      <c r="J547" s="14"/>
      <c r="K547" s="15"/>
    </row>
    <row r="548" spans="2:11" ht="23.25">
      <c r="B548" s="212" t="s">
        <v>28</v>
      </c>
      <c r="C548" s="14" t="e">
        <f>+#REF!</f>
        <v>#REF!</v>
      </c>
      <c r="D548" s="14"/>
      <c r="E548" s="14"/>
      <c r="F548" s="24"/>
      <c r="G548" s="13" t="s">
        <v>36</v>
      </c>
      <c r="H548" s="14"/>
      <c r="I548" s="14"/>
      <c r="J548" s="14"/>
      <c r="K548" s="15"/>
    </row>
    <row r="549" spans="2:11" ht="23.25">
      <c r="B549" s="212" t="s">
        <v>1</v>
      </c>
      <c r="C549" s="25">
        <f>+C544</f>
        <v>21</v>
      </c>
      <c r="D549" s="14" t="s">
        <v>11</v>
      </c>
      <c r="E549" s="14"/>
      <c r="F549" s="14"/>
      <c r="G549" s="13"/>
      <c r="H549" s="14"/>
      <c r="I549" s="14"/>
      <c r="J549" s="14"/>
      <c r="K549" s="15"/>
    </row>
    <row r="550" spans="2:11" ht="23.25">
      <c r="B550" s="13" t="s">
        <v>29</v>
      </c>
      <c r="C550" s="16" t="e">
        <f>+C539</f>
        <v>#REF!</v>
      </c>
      <c r="D550" s="14" t="s">
        <v>17</v>
      </c>
      <c r="E550" s="14"/>
      <c r="F550" s="14"/>
      <c r="G550" s="13" t="s">
        <v>37</v>
      </c>
      <c r="H550" s="14"/>
      <c r="I550" s="14"/>
      <c r="J550" s="14"/>
      <c r="K550" s="15"/>
    </row>
    <row r="551" spans="2:11" ht="23.25">
      <c r="B551" s="13"/>
      <c r="C551" s="14" t="s">
        <v>337</v>
      </c>
      <c r="D551" s="14"/>
      <c r="E551" s="14"/>
      <c r="F551" s="14"/>
      <c r="G551" s="13" t="s">
        <v>357</v>
      </c>
      <c r="H551" s="14"/>
      <c r="I551" s="14"/>
      <c r="J551" s="14"/>
      <c r="K551" s="15"/>
    </row>
    <row r="552" spans="2:11" ht="23.25">
      <c r="B552" s="13" t="s">
        <v>32</v>
      </c>
      <c r="C552" s="14" t="e">
        <f>+G524</f>
        <v>#REF!</v>
      </c>
      <c r="D552" s="14"/>
      <c r="E552" s="14" t="e">
        <f>+B525</f>
        <v>#REF!</v>
      </c>
      <c r="F552" s="14"/>
      <c r="G552" s="13"/>
      <c r="H552" s="14"/>
      <c r="I552" s="14"/>
      <c r="J552" s="14"/>
      <c r="K552" s="15"/>
    </row>
    <row r="553" spans="2:11" ht="23.25">
      <c r="B553" s="26"/>
      <c r="C553" s="19" t="e">
        <f>+J524</f>
        <v>#REF!</v>
      </c>
      <c r="D553" s="19"/>
      <c r="E553" s="19"/>
      <c r="F553" s="19"/>
      <c r="G553" s="26"/>
      <c r="H553" s="19"/>
      <c r="I553" s="19"/>
      <c r="J553" s="19"/>
      <c r="K553" s="20"/>
    </row>
    <row r="554" spans="3:10" ht="23.25">
      <c r="C554" s="520" t="s">
        <v>4</v>
      </c>
      <c r="D554" s="520"/>
      <c r="E554" s="520"/>
      <c r="F554" s="520"/>
      <c r="G554" s="520"/>
      <c r="H554" s="520"/>
      <c r="I554" s="520"/>
      <c r="J554" s="520"/>
    </row>
    <row r="555" spans="2:11" ht="23.25">
      <c r="B555" s="11"/>
      <c r="C555" s="10"/>
      <c r="D555" s="10"/>
      <c r="E555" s="10"/>
      <c r="F555" s="10"/>
      <c r="G555" s="11"/>
      <c r="H555" s="10"/>
      <c r="I555" s="10"/>
      <c r="J555" s="10"/>
      <c r="K555" s="12"/>
    </row>
    <row r="556" spans="2:11" ht="23.25">
      <c r="B556" s="521" t="s">
        <v>33</v>
      </c>
      <c r="C556" s="522"/>
      <c r="D556" s="523" t="e">
        <f>+C550</f>
        <v>#REF!</v>
      </c>
      <c r="E556" s="523"/>
      <c r="F556" s="14" t="s">
        <v>17</v>
      </c>
      <c r="G556" s="13" t="s">
        <v>38</v>
      </c>
      <c r="H556" s="14"/>
      <c r="I556" s="14"/>
      <c r="J556" s="16" t="e">
        <f>+D556</f>
        <v>#REF!</v>
      </c>
      <c r="K556" s="15" t="s">
        <v>17</v>
      </c>
    </row>
    <row r="557" spans="2:11" ht="23.25">
      <c r="B557" s="13"/>
      <c r="C557" s="14"/>
      <c r="D557" s="14"/>
      <c r="E557" s="14"/>
      <c r="F557" s="14"/>
      <c r="G557" s="13"/>
      <c r="H557" s="14"/>
      <c r="I557" s="14"/>
      <c r="J557" s="14"/>
      <c r="K557" s="15"/>
    </row>
    <row r="558" spans="2:11" ht="23.25">
      <c r="B558" s="13" t="s">
        <v>78</v>
      </c>
      <c r="D558" s="14"/>
      <c r="E558" s="14"/>
      <c r="F558" s="14"/>
      <c r="G558" s="13"/>
      <c r="H558" s="14" t="s">
        <v>39</v>
      </c>
      <c r="I558" s="14"/>
      <c r="J558" s="14"/>
      <c r="K558" s="15"/>
    </row>
    <row r="559" spans="2:11" ht="23.25">
      <c r="B559" s="13"/>
      <c r="D559" s="14" t="e">
        <f>+G524</f>
        <v>#REF!</v>
      </c>
      <c r="E559" s="14"/>
      <c r="F559" s="14"/>
      <c r="G559" s="13" t="s">
        <v>359</v>
      </c>
      <c r="H559" s="14"/>
      <c r="I559" s="14"/>
      <c r="J559" s="14"/>
      <c r="K559" s="15"/>
    </row>
    <row r="560" spans="2:11" ht="23.25">
      <c r="B560" s="13"/>
      <c r="D560" s="14"/>
      <c r="E560" s="14"/>
      <c r="F560" s="14"/>
      <c r="G560" s="13" t="s">
        <v>41</v>
      </c>
      <c r="H560" s="14"/>
      <c r="I560" s="14"/>
      <c r="J560" s="14"/>
      <c r="K560" s="15"/>
    </row>
    <row r="561" spans="2:11" ht="23.25">
      <c r="B561" s="13" t="s">
        <v>78</v>
      </c>
      <c r="D561" s="14"/>
      <c r="E561" s="14"/>
      <c r="F561" s="14"/>
      <c r="G561" s="212" t="s">
        <v>1</v>
      </c>
      <c r="H561" s="25">
        <f>+C566</f>
        <v>21</v>
      </c>
      <c r="I561" s="14" t="s">
        <v>11</v>
      </c>
      <c r="J561" s="14"/>
      <c r="K561" s="15"/>
    </row>
    <row r="562" spans="2:11" ht="23.25">
      <c r="B562" s="13"/>
      <c r="D562" s="14" t="e">
        <f>+B525</f>
        <v>#REF!</v>
      </c>
      <c r="E562" s="14"/>
      <c r="F562" s="14"/>
      <c r="G562" s="13"/>
      <c r="H562" s="14"/>
      <c r="I562" s="14"/>
      <c r="J562" s="14"/>
      <c r="K562" s="15"/>
    </row>
    <row r="563" spans="2:11" ht="23.25">
      <c r="B563" s="13"/>
      <c r="C563" s="14"/>
      <c r="D563" s="14"/>
      <c r="E563" s="14"/>
      <c r="F563" s="14"/>
      <c r="G563" s="13"/>
      <c r="H563" s="14"/>
      <c r="I563" s="14"/>
      <c r="J563" s="14"/>
      <c r="K563" s="15"/>
    </row>
    <row r="564" spans="2:11" ht="23.25">
      <c r="B564" s="13" t="s">
        <v>78</v>
      </c>
      <c r="C564" s="14"/>
      <c r="D564" s="14"/>
      <c r="E564" s="14"/>
      <c r="F564" s="14"/>
      <c r="G564" s="13"/>
      <c r="H564" s="14"/>
      <c r="I564" s="14"/>
      <c r="J564" s="14"/>
      <c r="K564" s="15"/>
    </row>
    <row r="565" spans="2:11" ht="23.25">
      <c r="B565" s="13"/>
      <c r="C565" s="14"/>
      <c r="D565" s="14" t="e">
        <f>+C553</f>
        <v>#REF!</v>
      </c>
      <c r="E565" s="14"/>
      <c r="F565" s="14"/>
      <c r="G565" s="13"/>
      <c r="H565" s="14"/>
      <c r="I565" s="14"/>
      <c r="J565" s="14"/>
      <c r="K565" s="15"/>
    </row>
    <row r="566" spans="2:11" ht="23.25">
      <c r="B566" s="17" t="s">
        <v>1</v>
      </c>
      <c r="C566" s="18">
        <f>+C549</f>
        <v>21</v>
      </c>
      <c r="D566" s="19" t="s">
        <v>11</v>
      </c>
      <c r="E566" s="19"/>
      <c r="F566" s="19"/>
      <c r="G566" s="26"/>
      <c r="H566" s="19"/>
      <c r="I566" s="19"/>
      <c r="J566" s="19"/>
      <c r="K566" s="20"/>
    </row>
    <row r="568" spans="2:11" ht="23.25">
      <c r="B568" s="213"/>
      <c r="C568" s="25"/>
      <c r="D568" s="14"/>
      <c r="E568" s="14"/>
      <c r="F568" s="14"/>
      <c r="G568" s="213"/>
      <c r="H568" s="25"/>
      <c r="I568" s="14"/>
      <c r="J568" s="14"/>
      <c r="K568" s="14"/>
    </row>
    <row r="569" ht="23.25">
      <c r="B569" s="6" t="s">
        <v>40</v>
      </c>
    </row>
    <row r="577" spans="3:10" ht="23.25">
      <c r="C577" s="516" t="s">
        <v>54</v>
      </c>
      <c r="D577" s="516"/>
      <c r="E577" s="516"/>
      <c r="F577" s="516"/>
      <c r="G577" s="516"/>
      <c r="H577" s="516"/>
      <c r="I577" s="516"/>
      <c r="J577" s="516"/>
    </row>
    <row r="578" spans="3:10" ht="23.25">
      <c r="C578" s="516" t="s">
        <v>75</v>
      </c>
      <c r="D578" s="516"/>
      <c r="E578" s="516"/>
      <c r="F578" s="516"/>
      <c r="G578" s="516"/>
      <c r="H578" s="516"/>
      <c r="I578" s="516"/>
      <c r="J578" s="516"/>
    </row>
    <row r="579" spans="9:11" ht="23.25">
      <c r="I579" s="7" t="s">
        <v>53</v>
      </c>
      <c r="J579" s="6">
        <f>+J515+1</f>
        <v>10</v>
      </c>
      <c r="K579" s="6" t="s">
        <v>52</v>
      </c>
    </row>
    <row r="580" spans="6:8" ht="23.25">
      <c r="F580" s="7" t="s">
        <v>1</v>
      </c>
      <c r="G580" s="214">
        <v>21</v>
      </c>
      <c r="H580" s="6" t="s">
        <v>11</v>
      </c>
    </row>
    <row r="581" ht="23.25">
      <c r="B581" s="6" t="s">
        <v>42</v>
      </c>
    </row>
    <row r="582" spans="2:3" ht="23.25">
      <c r="B582" s="6" t="s">
        <v>2</v>
      </c>
      <c r="C582" s="6" t="s">
        <v>73</v>
      </c>
    </row>
    <row r="583" ht="23.25">
      <c r="B583" s="6" t="e">
        <f>+#REF!</f>
        <v>#REF!</v>
      </c>
    </row>
    <row r="584" spans="2:6" ht="23.25">
      <c r="B584" s="6" t="s">
        <v>72</v>
      </c>
      <c r="F584" s="6" t="s">
        <v>340</v>
      </c>
    </row>
    <row r="585" spans="2:8" ht="23.25">
      <c r="B585" s="6" t="s">
        <v>16</v>
      </c>
      <c r="C585" s="8" t="e">
        <f>+D556</f>
        <v>#REF!</v>
      </c>
      <c r="D585" s="6" t="s">
        <v>74</v>
      </c>
      <c r="H585" s="6" t="str">
        <f>+F584</f>
        <v>บ้านโอโล  หมู่ที่  10</v>
      </c>
    </row>
    <row r="586" spans="2:6" ht="23.25">
      <c r="B586" s="6" t="s">
        <v>5</v>
      </c>
      <c r="E586" s="8" t="e">
        <f>+C585</f>
        <v>#REF!</v>
      </c>
      <c r="F586" s="6" t="s">
        <v>6</v>
      </c>
    </row>
    <row r="587" spans="2:8" ht="23.25">
      <c r="B587" s="6" t="s">
        <v>79</v>
      </c>
      <c r="G587" s="8" t="s">
        <v>660</v>
      </c>
      <c r="H587" s="6" t="s">
        <v>7</v>
      </c>
    </row>
    <row r="588" spans="2:10" ht="23.25">
      <c r="B588" s="6" t="s">
        <v>80</v>
      </c>
      <c r="G588" s="6" t="e">
        <f>+#REF!</f>
        <v>#REF!</v>
      </c>
      <c r="J588" s="6" t="e">
        <f>+#REF!</f>
        <v>#REF!</v>
      </c>
    </row>
    <row r="589" spans="2:4" ht="23.25">
      <c r="B589" s="6" t="e">
        <f>+#REF!</f>
        <v>#REF!</v>
      </c>
      <c r="D589" s="6" t="s">
        <v>31</v>
      </c>
    </row>
    <row r="590" ht="23.25">
      <c r="D590" s="6" t="s">
        <v>55</v>
      </c>
    </row>
    <row r="591" ht="23.25">
      <c r="D591" s="6" t="s">
        <v>9</v>
      </c>
    </row>
    <row r="592" ht="23.25">
      <c r="D592" s="6" t="s">
        <v>10</v>
      </c>
    </row>
    <row r="593" spans="2:11" ht="23.25">
      <c r="B593" s="9" t="s">
        <v>76</v>
      </c>
      <c r="C593" s="10" t="s">
        <v>45</v>
      </c>
      <c r="D593" s="10"/>
      <c r="E593" s="10"/>
      <c r="F593" s="10"/>
      <c r="G593" s="11" t="s">
        <v>43</v>
      </c>
      <c r="H593" s="10" t="s">
        <v>44</v>
      </c>
      <c r="I593" s="10"/>
      <c r="J593" s="10"/>
      <c r="K593" s="12"/>
    </row>
    <row r="594" spans="2:11" ht="23.25">
      <c r="B594" s="13"/>
      <c r="C594" s="14" t="s">
        <v>46</v>
      </c>
      <c r="D594" s="14"/>
      <c r="E594" s="14"/>
      <c r="F594" s="14"/>
      <c r="G594" s="212" t="s">
        <v>47</v>
      </c>
      <c r="H594" s="14" t="s">
        <v>15</v>
      </c>
      <c r="I594" s="14"/>
      <c r="J594" s="14"/>
      <c r="K594" s="15"/>
    </row>
    <row r="595" spans="2:11" ht="23.25">
      <c r="B595" s="212" t="s">
        <v>12</v>
      </c>
      <c r="C595" s="16" t="e">
        <f>+E586</f>
        <v>#REF!</v>
      </c>
      <c r="D595" s="14" t="s">
        <v>17</v>
      </c>
      <c r="E595" s="14"/>
      <c r="F595" s="14"/>
      <c r="G595" s="13"/>
      <c r="H595" s="213" t="s">
        <v>16</v>
      </c>
      <c r="I595" s="16" t="e">
        <f>+C595</f>
        <v>#REF!</v>
      </c>
      <c r="J595" s="14" t="s">
        <v>17</v>
      </c>
      <c r="K595" s="15"/>
    </row>
    <row r="596" spans="2:11" ht="23.25">
      <c r="B596" s="13"/>
      <c r="C596" s="14" t="str">
        <f>+C551</f>
        <v>(สองหมื่นบาทถ้วน)</v>
      </c>
      <c r="D596" s="14"/>
      <c r="E596" s="14"/>
      <c r="F596" s="14"/>
      <c r="G596" s="13"/>
      <c r="H596" s="14"/>
      <c r="I596" s="14"/>
      <c r="J596" s="14"/>
      <c r="K596" s="15"/>
    </row>
    <row r="597" spans="2:11" ht="23.25">
      <c r="B597" s="13"/>
      <c r="C597" s="14"/>
      <c r="D597" s="14"/>
      <c r="E597" s="14"/>
      <c r="F597" s="14"/>
      <c r="G597" s="13"/>
      <c r="H597" s="14"/>
      <c r="I597" s="14"/>
      <c r="J597" s="14"/>
      <c r="K597" s="15"/>
    </row>
    <row r="598" spans="2:11" ht="23.25">
      <c r="B598" s="13" t="s">
        <v>3</v>
      </c>
      <c r="C598" s="14"/>
      <c r="D598" s="14"/>
      <c r="E598" s="14"/>
      <c r="F598" s="14"/>
      <c r="G598" s="13" t="s">
        <v>14</v>
      </c>
      <c r="H598" s="14"/>
      <c r="I598" s="14"/>
      <c r="J598" s="14"/>
      <c r="K598" s="15"/>
    </row>
    <row r="599" spans="2:11" ht="23.25">
      <c r="B599" s="13" t="s">
        <v>13</v>
      </c>
      <c r="C599" s="14"/>
      <c r="D599" s="14"/>
      <c r="E599" s="14"/>
      <c r="F599" s="14"/>
      <c r="G599" s="13" t="s">
        <v>2</v>
      </c>
      <c r="H599" s="14" t="s">
        <v>8</v>
      </c>
      <c r="I599" s="14"/>
      <c r="J599" s="14"/>
      <c r="K599" s="15"/>
    </row>
    <row r="600" spans="2:11" ht="23.25">
      <c r="B600" s="17" t="s">
        <v>1</v>
      </c>
      <c r="C600" s="18">
        <f>+G580</f>
        <v>21</v>
      </c>
      <c r="D600" s="19" t="s">
        <v>11</v>
      </c>
      <c r="E600" s="19"/>
      <c r="F600" s="19"/>
      <c r="G600" s="17" t="s">
        <v>1</v>
      </c>
      <c r="H600" s="18">
        <f>+C600</f>
        <v>21</v>
      </c>
      <c r="I600" s="19" t="s">
        <v>11</v>
      </c>
      <c r="J600" s="19"/>
      <c r="K600" s="20"/>
    </row>
    <row r="601" spans="2:11" ht="23.25">
      <c r="B601" s="11" t="s">
        <v>42</v>
      </c>
      <c r="C601" s="10"/>
      <c r="D601" s="10"/>
      <c r="E601" s="10"/>
      <c r="F601" s="10"/>
      <c r="G601" s="9" t="s">
        <v>47</v>
      </c>
      <c r="H601" s="10" t="s">
        <v>22</v>
      </c>
      <c r="I601" s="10"/>
      <c r="J601" s="10"/>
      <c r="K601" s="12"/>
    </row>
    <row r="602" spans="2:11" ht="23.25">
      <c r="B602" s="212" t="s">
        <v>47</v>
      </c>
      <c r="C602" s="14" t="s">
        <v>18</v>
      </c>
      <c r="D602" s="14"/>
      <c r="E602" s="14"/>
      <c r="F602" s="14"/>
      <c r="G602" s="13"/>
      <c r="H602" s="213"/>
      <c r="I602" s="16"/>
      <c r="J602" s="14"/>
      <c r="K602" s="15"/>
    </row>
    <row r="603" spans="2:11" ht="23.25">
      <c r="B603" s="212" t="s">
        <v>19</v>
      </c>
      <c r="C603" s="16" t="e">
        <f>+C595</f>
        <v>#REF!</v>
      </c>
      <c r="D603" s="14" t="s">
        <v>17</v>
      </c>
      <c r="E603" s="14"/>
      <c r="F603" s="14"/>
      <c r="G603" s="13"/>
      <c r="H603" s="213" t="s">
        <v>19</v>
      </c>
      <c r="I603" s="21" t="e">
        <f>+C603</f>
        <v>#REF!</v>
      </c>
      <c r="J603" s="14" t="s">
        <v>17</v>
      </c>
      <c r="K603" s="15"/>
    </row>
    <row r="604" spans="2:11" ht="23.25">
      <c r="B604" s="212"/>
      <c r="C604" s="16"/>
      <c r="D604" s="14"/>
      <c r="E604" s="14"/>
      <c r="F604" s="14"/>
      <c r="G604" s="13"/>
      <c r="H604" s="14"/>
      <c r="I604" s="14"/>
      <c r="J604" s="14"/>
      <c r="K604" s="15"/>
    </row>
    <row r="605" spans="2:11" ht="23.25">
      <c r="B605" s="13"/>
      <c r="C605" s="14" t="s">
        <v>20</v>
      </c>
      <c r="D605" s="14"/>
      <c r="E605" s="14"/>
      <c r="F605" s="14"/>
      <c r="G605" s="13"/>
      <c r="H605" s="14" t="s">
        <v>23</v>
      </c>
      <c r="I605" s="14"/>
      <c r="J605" s="14"/>
      <c r="K605" s="15"/>
    </row>
    <row r="606" spans="2:11" ht="23.25">
      <c r="B606" s="13"/>
      <c r="C606" s="14" t="s">
        <v>21</v>
      </c>
      <c r="D606" s="14"/>
      <c r="E606" s="14"/>
      <c r="F606" s="14"/>
      <c r="G606" s="13" t="s">
        <v>25</v>
      </c>
      <c r="H606" s="14"/>
      <c r="I606" s="14"/>
      <c r="J606" s="14"/>
      <c r="K606" s="15"/>
    </row>
    <row r="607" spans="2:11" ht="23.25">
      <c r="B607" s="13" t="s">
        <v>26</v>
      </c>
      <c r="C607" s="14"/>
      <c r="D607" s="14"/>
      <c r="E607" s="14"/>
      <c r="F607" s="14"/>
      <c r="G607" s="13" t="s">
        <v>24</v>
      </c>
      <c r="H607" s="14"/>
      <c r="I607" s="14"/>
      <c r="J607" s="14"/>
      <c r="K607" s="15"/>
    </row>
    <row r="608" spans="2:11" ht="23.25">
      <c r="B608" s="17" t="s">
        <v>1</v>
      </c>
      <c r="C608" s="18">
        <f>+C600</f>
        <v>21</v>
      </c>
      <c r="D608" s="19" t="s">
        <v>11</v>
      </c>
      <c r="E608" s="19"/>
      <c r="F608" s="19"/>
      <c r="G608" s="17" t="s">
        <v>1</v>
      </c>
      <c r="H608" s="18">
        <f>+C608</f>
        <v>21</v>
      </c>
      <c r="I608" s="19" t="s">
        <v>11</v>
      </c>
      <c r="J608" s="19"/>
      <c r="K608" s="20"/>
    </row>
    <row r="609" spans="2:11" ht="23.25">
      <c r="B609" s="9" t="s">
        <v>50</v>
      </c>
      <c r="C609" s="22" t="s">
        <v>47</v>
      </c>
      <c r="D609" s="23" t="s">
        <v>49</v>
      </c>
      <c r="E609" s="22" t="s">
        <v>47</v>
      </c>
      <c r="F609" s="23" t="s">
        <v>48</v>
      </c>
      <c r="G609" s="517" t="s">
        <v>51</v>
      </c>
      <c r="H609" s="518"/>
      <c r="I609" s="518"/>
      <c r="J609" s="518"/>
      <c r="K609" s="519"/>
    </row>
    <row r="610" spans="2:11" ht="23.25">
      <c r="B610" s="13" t="s">
        <v>77</v>
      </c>
      <c r="C610" s="14"/>
      <c r="D610" s="14"/>
      <c r="E610" s="14"/>
      <c r="F610" s="14"/>
      <c r="G610" s="13"/>
      <c r="H610" s="14"/>
      <c r="I610" s="14"/>
      <c r="J610" s="14"/>
      <c r="K610" s="15"/>
    </row>
    <row r="611" spans="2:11" ht="23.25">
      <c r="B611" s="13" t="s">
        <v>27</v>
      </c>
      <c r="C611" s="14" t="e">
        <f>+#REF!</f>
        <v>#REF!</v>
      </c>
      <c r="D611" s="14"/>
      <c r="E611" s="14"/>
      <c r="F611" s="14"/>
      <c r="G611" s="13" t="s">
        <v>35</v>
      </c>
      <c r="H611" s="14"/>
      <c r="I611" s="14"/>
      <c r="J611" s="14"/>
      <c r="K611" s="15"/>
    </row>
    <row r="612" spans="2:11" ht="23.25">
      <c r="B612" s="212" t="s">
        <v>28</v>
      </c>
      <c r="C612" s="14" t="e">
        <f>+#REF!</f>
        <v>#REF!</v>
      </c>
      <c r="D612" s="14"/>
      <c r="E612" s="14"/>
      <c r="F612" s="24"/>
      <c r="G612" s="13" t="s">
        <v>36</v>
      </c>
      <c r="H612" s="14"/>
      <c r="I612" s="14"/>
      <c r="J612" s="14"/>
      <c r="K612" s="15"/>
    </row>
    <row r="613" spans="2:11" ht="23.25">
      <c r="B613" s="212" t="s">
        <v>1</v>
      </c>
      <c r="C613" s="25">
        <f>+C608</f>
        <v>21</v>
      </c>
      <c r="D613" s="14" t="s">
        <v>11</v>
      </c>
      <c r="E613" s="14"/>
      <c r="F613" s="14"/>
      <c r="G613" s="13"/>
      <c r="H613" s="14"/>
      <c r="I613" s="14"/>
      <c r="J613" s="14"/>
      <c r="K613" s="15"/>
    </row>
    <row r="614" spans="2:11" ht="23.25">
      <c r="B614" s="13" t="s">
        <v>29</v>
      </c>
      <c r="C614" s="16" t="e">
        <f>+C603</f>
        <v>#REF!</v>
      </c>
      <c r="D614" s="14" t="s">
        <v>17</v>
      </c>
      <c r="E614" s="14"/>
      <c r="F614" s="14"/>
      <c r="G614" s="13" t="s">
        <v>37</v>
      </c>
      <c r="H614" s="14"/>
      <c r="I614" s="14"/>
      <c r="J614" s="14"/>
      <c r="K614" s="15"/>
    </row>
    <row r="615" spans="2:11" ht="23.25">
      <c r="B615" s="13"/>
      <c r="C615" s="14" t="str">
        <f>+C596</f>
        <v>(สองหมื่นบาทถ้วน)</v>
      </c>
      <c r="D615" s="14"/>
      <c r="E615" s="14"/>
      <c r="F615" s="14"/>
      <c r="G615" s="13" t="s">
        <v>357</v>
      </c>
      <c r="H615" s="14"/>
      <c r="I615" s="14"/>
      <c r="J615" s="14"/>
      <c r="K615" s="15"/>
    </row>
    <row r="616" spans="2:11" ht="23.25">
      <c r="B616" s="13" t="s">
        <v>32</v>
      </c>
      <c r="C616" s="14" t="e">
        <f>+G588</f>
        <v>#REF!</v>
      </c>
      <c r="D616" s="14"/>
      <c r="E616" s="14" t="e">
        <f>+B589</f>
        <v>#REF!</v>
      </c>
      <c r="F616" s="14"/>
      <c r="G616" s="13"/>
      <c r="H616" s="14"/>
      <c r="I616" s="14"/>
      <c r="J616" s="14"/>
      <c r="K616" s="15"/>
    </row>
    <row r="617" spans="2:11" ht="23.25">
      <c r="B617" s="26"/>
      <c r="C617" s="19" t="e">
        <f>+J588</f>
        <v>#REF!</v>
      </c>
      <c r="D617" s="19"/>
      <c r="E617" s="19" t="e">
        <f>+I629</f>
        <v>#REF!</v>
      </c>
      <c r="F617" s="19"/>
      <c r="G617" s="26"/>
      <c r="H617" s="19"/>
      <c r="I617" s="19"/>
      <c r="J617" s="19"/>
      <c r="K617" s="20"/>
    </row>
    <row r="618" spans="3:10" ht="23.25">
      <c r="C618" s="520" t="s">
        <v>4</v>
      </c>
      <c r="D618" s="520"/>
      <c r="E618" s="520"/>
      <c r="F618" s="520"/>
      <c r="G618" s="520"/>
      <c r="H618" s="520"/>
      <c r="I618" s="520"/>
      <c r="J618" s="520"/>
    </row>
    <row r="619" spans="2:11" ht="23.25">
      <c r="B619" s="11"/>
      <c r="C619" s="10"/>
      <c r="D619" s="10"/>
      <c r="E619" s="10"/>
      <c r="F619" s="10"/>
      <c r="G619" s="11"/>
      <c r="H619" s="10"/>
      <c r="I619" s="10"/>
      <c r="J619" s="10"/>
      <c r="K619" s="12"/>
    </row>
    <row r="620" spans="2:11" ht="23.25">
      <c r="B620" s="521" t="s">
        <v>33</v>
      </c>
      <c r="C620" s="522"/>
      <c r="D620" s="523" t="e">
        <f>+C614</f>
        <v>#REF!</v>
      </c>
      <c r="E620" s="523"/>
      <c r="F620" s="14" t="s">
        <v>17</v>
      </c>
      <c r="G620" s="13" t="s">
        <v>38</v>
      </c>
      <c r="H620" s="14"/>
      <c r="I620" s="14"/>
      <c r="J620" s="16" t="e">
        <f>+D620</f>
        <v>#REF!</v>
      </c>
      <c r="K620" s="15" t="s">
        <v>17</v>
      </c>
    </row>
    <row r="621" spans="2:11" ht="23.25">
      <c r="B621" s="13"/>
      <c r="C621" s="14"/>
      <c r="D621" s="14"/>
      <c r="E621" s="14"/>
      <c r="F621" s="14"/>
      <c r="G621" s="13"/>
      <c r="H621" s="14"/>
      <c r="I621" s="14"/>
      <c r="J621" s="14"/>
      <c r="K621" s="15"/>
    </row>
    <row r="622" spans="2:11" ht="23.25">
      <c r="B622" s="13" t="s">
        <v>78</v>
      </c>
      <c r="D622" s="14"/>
      <c r="E622" s="14"/>
      <c r="F622" s="14"/>
      <c r="G622" s="13"/>
      <c r="H622" s="14" t="s">
        <v>39</v>
      </c>
      <c r="I622" s="14"/>
      <c r="J622" s="14"/>
      <c r="K622" s="15"/>
    </row>
    <row r="623" spans="2:11" ht="23.25">
      <c r="B623" s="13"/>
      <c r="D623" s="14" t="e">
        <f>+G588</f>
        <v>#REF!</v>
      </c>
      <c r="E623" s="14"/>
      <c r="F623" s="14"/>
      <c r="G623" s="13" t="s">
        <v>359</v>
      </c>
      <c r="H623" s="14"/>
      <c r="I623" s="14"/>
      <c r="J623" s="14"/>
      <c r="K623" s="15"/>
    </row>
    <row r="624" spans="2:11" ht="23.25">
      <c r="B624" s="13"/>
      <c r="D624" s="14"/>
      <c r="E624" s="14"/>
      <c r="F624" s="14"/>
      <c r="G624" s="13" t="s">
        <v>41</v>
      </c>
      <c r="H624" s="14"/>
      <c r="I624" s="14"/>
      <c r="J624" s="14"/>
      <c r="K624" s="15"/>
    </row>
    <row r="625" spans="2:11" ht="23.25">
      <c r="B625" s="13" t="s">
        <v>78</v>
      </c>
      <c r="D625" s="14"/>
      <c r="E625" s="14"/>
      <c r="F625" s="14"/>
      <c r="G625" s="212" t="s">
        <v>1</v>
      </c>
      <c r="H625" s="25">
        <f>+C630</f>
        <v>21</v>
      </c>
      <c r="I625" s="14" t="s">
        <v>11</v>
      </c>
      <c r="J625" s="14"/>
      <c r="K625" s="15"/>
    </row>
    <row r="626" spans="2:11" ht="23.25">
      <c r="B626" s="13"/>
      <c r="D626" s="14" t="e">
        <f>+B589</f>
        <v>#REF!</v>
      </c>
      <c r="E626" s="14"/>
      <c r="F626" s="14"/>
      <c r="G626" s="13"/>
      <c r="H626" s="14"/>
      <c r="I626" s="14"/>
      <c r="J626" s="14"/>
      <c r="K626" s="15"/>
    </row>
    <row r="627" spans="2:11" ht="23.25">
      <c r="B627" s="13"/>
      <c r="C627" s="14"/>
      <c r="D627" s="14"/>
      <c r="E627" s="14"/>
      <c r="F627" s="14"/>
      <c r="G627" s="13"/>
      <c r="H627" s="14"/>
      <c r="I627" s="14"/>
      <c r="J627" s="14"/>
      <c r="K627" s="15"/>
    </row>
    <row r="628" spans="2:11" ht="23.25">
      <c r="B628" s="13" t="s">
        <v>78</v>
      </c>
      <c r="C628" s="14"/>
      <c r="D628" s="14"/>
      <c r="E628" s="14"/>
      <c r="F628" s="14"/>
      <c r="G628" s="13" t="s">
        <v>658</v>
      </c>
      <c r="H628" s="14"/>
      <c r="I628" s="14"/>
      <c r="J628" s="14"/>
      <c r="K628" s="15"/>
    </row>
    <row r="629" spans="2:11" ht="23.25">
      <c r="B629" s="13"/>
      <c r="C629" s="14"/>
      <c r="D629" s="14" t="e">
        <f>+C617</f>
        <v>#REF!</v>
      </c>
      <c r="E629" s="14"/>
      <c r="F629" s="14"/>
      <c r="G629" s="13"/>
      <c r="H629" s="14"/>
      <c r="I629" s="14" t="e">
        <f>+#REF!</f>
        <v>#REF!</v>
      </c>
      <c r="J629" s="14"/>
      <c r="K629" s="15"/>
    </row>
    <row r="630" spans="2:11" ht="23.25">
      <c r="B630" s="17" t="s">
        <v>1</v>
      </c>
      <c r="C630" s="18">
        <f>+C613</f>
        <v>21</v>
      </c>
      <c r="D630" s="19" t="s">
        <v>11</v>
      </c>
      <c r="E630" s="19"/>
      <c r="F630" s="19"/>
      <c r="G630" s="26"/>
      <c r="H630" s="19"/>
      <c r="I630" s="19"/>
      <c r="J630" s="19"/>
      <c r="K630" s="20"/>
    </row>
    <row r="632" spans="2:11" ht="23.25">
      <c r="B632" s="213"/>
      <c r="C632" s="25"/>
      <c r="D632" s="14"/>
      <c r="E632" s="14"/>
      <c r="F632" s="14"/>
      <c r="G632" s="213"/>
      <c r="H632" s="25"/>
      <c r="I632" s="14"/>
      <c r="J632" s="14"/>
      <c r="K632" s="14"/>
    </row>
    <row r="633" ht="23.25">
      <c r="B633" s="6" t="s">
        <v>40</v>
      </c>
    </row>
    <row r="641" spans="3:10" ht="23.25">
      <c r="C641" s="516" t="s">
        <v>54</v>
      </c>
      <c r="D641" s="516"/>
      <c r="E641" s="516"/>
      <c r="F641" s="516"/>
      <c r="G641" s="516"/>
      <c r="H641" s="516"/>
      <c r="I641" s="516"/>
      <c r="J641" s="516"/>
    </row>
    <row r="642" spans="3:10" ht="23.25">
      <c r="C642" s="516" t="s">
        <v>75</v>
      </c>
      <c r="D642" s="516"/>
      <c r="E642" s="516"/>
      <c r="F642" s="516"/>
      <c r="G642" s="516"/>
      <c r="H642" s="516"/>
      <c r="I642" s="516"/>
      <c r="J642" s="516"/>
    </row>
    <row r="643" spans="9:11" ht="23.25">
      <c r="I643" s="7" t="s">
        <v>53</v>
      </c>
      <c r="J643" s="6">
        <f>+J579+1</f>
        <v>11</v>
      </c>
      <c r="K643" s="6" t="s">
        <v>52</v>
      </c>
    </row>
    <row r="644" spans="6:8" ht="23.25">
      <c r="F644" s="7" t="s">
        <v>1</v>
      </c>
      <c r="G644" s="214">
        <v>21</v>
      </c>
      <c r="H644" s="6" t="s">
        <v>11</v>
      </c>
    </row>
    <row r="645" ht="23.25">
      <c r="B645" s="6" t="s">
        <v>42</v>
      </c>
    </row>
    <row r="646" spans="2:3" ht="23.25">
      <c r="B646" s="6" t="s">
        <v>2</v>
      </c>
      <c r="C646" s="6" t="s">
        <v>73</v>
      </c>
    </row>
    <row r="647" ht="23.25">
      <c r="B647" s="6" t="e">
        <f>+#REF!</f>
        <v>#REF!</v>
      </c>
    </row>
    <row r="648" spans="2:6" ht="23.25">
      <c r="B648" s="6" t="s">
        <v>72</v>
      </c>
      <c r="F648" s="6" t="s">
        <v>341</v>
      </c>
    </row>
    <row r="649" spans="2:8" ht="23.25">
      <c r="B649" s="6" t="s">
        <v>16</v>
      </c>
      <c r="C649" s="8" t="e">
        <f>+#REF!</f>
        <v>#REF!</v>
      </c>
      <c r="D649" s="6" t="s">
        <v>74</v>
      </c>
      <c r="H649" s="6" t="str">
        <f>+F648</f>
        <v>บ้านโอโล  หมู่ที่  11</v>
      </c>
    </row>
    <row r="650" spans="2:6" ht="23.25">
      <c r="B650" s="6" t="s">
        <v>5</v>
      </c>
      <c r="E650" s="8" t="e">
        <f>+C649</f>
        <v>#REF!</v>
      </c>
      <c r="F650" s="6" t="s">
        <v>6</v>
      </c>
    </row>
    <row r="651" spans="2:8" ht="23.25">
      <c r="B651" s="6" t="s">
        <v>79</v>
      </c>
      <c r="G651" s="8" t="s">
        <v>660</v>
      </c>
      <c r="H651" s="6" t="s">
        <v>7</v>
      </c>
    </row>
    <row r="652" spans="2:10" ht="23.25">
      <c r="B652" s="6" t="s">
        <v>80</v>
      </c>
      <c r="G652" s="6" t="e">
        <f>+#REF!</f>
        <v>#REF!</v>
      </c>
      <c r="J652" s="6" t="e">
        <f>+#REF!</f>
        <v>#REF!</v>
      </c>
    </row>
    <row r="653" spans="2:4" ht="23.25">
      <c r="B653" s="6" t="e">
        <f>+#REF!</f>
        <v>#REF!</v>
      </c>
      <c r="D653" s="6" t="s">
        <v>31</v>
      </c>
    </row>
    <row r="654" ht="23.25">
      <c r="D654" s="6" t="s">
        <v>55</v>
      </c>
    </row>
    <row r="655" ht="23.25">
      <c r="D655" s="6" t="s">
        <v>9</v>
      </c>
    </row>
    <row r="656" ht="23.25">
      <c r="D656" s="6" t="s">
        <v>10</v>
      </c>
    </row>
    <row r="657" spans="2:11" ht="23.25">
      <c r="B657" s="9" t="s">
        <v>76</v>
      </c>
      <c r="C657" s="10" t="s">
        <v>45</v>
      </c>
      <c r="D657" s="10"/>
      <c r="E657" s="10"/>
      <c r="F657" s="10"/>
      <c r="G657" s="11" t="s">
        <v>43</v>
      </c>
      <c r="H657" s="10" t="s">
        <v>44</v>
      </c>
      <c r="I657" s="10"/>
      <c r="J657" s="10"/>
      <c r="K657" s="12"/>
    </row>
    <row r="658" spans="2:11" ht="23.25">
      <c r="B658" s="13"/>
      <c r="C658" s="14" t="s">
        <v>46</v>
      </c>
      <c r="D658" s="14"/>
      <c r="E658" s="14"/>
      <c r="F658" s="14"/>
      <c r="G658" s="212" t="s">
        <v>47</v>
      </c>
      <c r="H658" s="14" t="s">
        <v>15</v>
      </c>
      <c r="I658" s="14"/>
      <c r="J658" s="14"/>
      <c r="K658" s="15"/>
    </row>
    <row r="659" spans="2:11" ht="23.25">
      <c r="B659" s="212" t="s">
        <v>12</v>
      </c>
      <c r="C659" s="16" t="e">
        <f>+E650</f>
        <v>#REF!</v>
      </c>
      <c r="D659" s="14" t="s">
        <v>17</v>
      </c>
      <c r="E659" s="14"/>
      <c r="F659" s="14"/>
      <c r="G659" s="13"/>
      <c r="H659" s="213" t="s">
        <v>16</v>
      </c>
      <c r="I659" s="16" t="e">
        <f>+C659</f>
        <v>#REF!</v>
      </c>
      <c r="J659" s="14" t="s">
        <v>17</v>
      </c>
      <c r="K659" s="15"/>
    </row>
    <row r="660" spans="2:11" ht="23.25">
      <c r="B660" s="13"/>
      <c r="C660" s="14" t="s">
        <v>320</v>
      </c>
      <c r="D660" s="14"/>
      <c r="E660" s="14"/>
      <c r="F660" s="14"/>
      <c r="G660" s="13"/>
      <c r="H660" s="14"/>
      <c r="I660" s="14"/>
      <c r="J660" s="14"/>
      <c r="K660" s="15"/>
    </row>
    <row r="661" spans="2:11" ht="23.25">
      <c r="B661" s="13"/>
      <c r="C661" s="14"/>
      <c r="D661" s="14"/>
      <c r="E661" s="14"/>
      <c r="F661" s="14"/>
      <c r="G661" s="13"/>
      <c r="H661" s="14"/>
      <c r="I661" s="14"/>
      <c r="J661" s="14"/>
      <c r="K661" s="15"/>
    </row>
    <row r="662" spans="2:11" ht="23.25">
      <c r="B662" s="13" t="s">
        <v>3</v>
      </c>
      <c r="C662" s="14"/>
      <c r="D662" s="14"/>
      <c r="E662" s="14"/>
      <c r="F662" s="14"/>
      <c r="G662" s="13" t="s">
        <v>14</v>
      </c>
      <c r="H662" s="14"/>
      <c r="I662" s="14"/>
      <c r="J662" s="14"/>
      <c r="K662" s="15"/>
    </row>
    <row r="663" spans="2:11" ht="23.25">
      <c r="B663" s="13" t="s">
        <v>13</v>
      </c>
      <c r="C663" s="14"/>
      <c r="D663" s="14"/>
      <c r="E663" s="14"/>
      <c r="F663" s="14"/>
      <c r="G663" s="13" t="s">
        <v>2</v>
      </c>
      <c r="H663" s="14" t="s">
        <v>8</v>
      </c>
      <c r="I663" s="14"/>
      <c r="J663" s="14"/>
      <c r="K663" s="15"/>
    </row>
    <row r="664" spans="2:11" ht="23.25">
      <c r="B664" s="17" t="s">
        <v>1</v>
      </c>
      <c r="C664" s="18">
        <f>+G644</f>
        <v>21</v>
      </c>
      <c r="D664" s="19" t="s">
        <v>11</v>
      </c>
      <c r="E664" s="19"/>
      <c r="F664" s="19"/>
      <c r="G664" s="17" t="s">
        <v>1</v>
      </c>
      <c r="H664" s="18">
        <f>+C664</f>
        <v>21</v>
      </c>
      <c r="I664" s="19" t="s">
        <v>11</v>
      </c>
      <c r="J664" s="19"/>
      <c r="K664" s="20"/>
    </row>
    <row r="665" spans="2:11" ht="23.25">
      <c r="B665" s="11" t="s">
        <v>42</v>
      </c>
      <c r="C665" s="10"/>
      <c r="D665" s="10"/>
      <c r="E665" s="10"/>
      <c r="F665" s="10"/>
      <c r="G665" s="9" t="s">
        <v>47</v>
      </c>
      <c r="H665" s="10" t="s">
        <v>22</v>
      </c>
      <c r="I665" s="10"/>
      <c r="J665" s="10"/>
      <c r="K665" s="12"/>
    </row>
    <row r="666" spans="2:11" ht="23.25">
      <c r="B666" s="212" t="s">
        <v>47</v>
      </c>
      <c r="C666" s="14" t="s">
        <v>18</v>
      </c>
      <c r="D666" s="14"/>
      <c r="E666" s="14"/>
      <c r="F666" s="14"/>
      <c r="G666" s="13"/>
      <c r="H666" s="213"/>
      <c r="I666" s="16"/>
      <c r="J666" s="14"/>
      <c r="K666" s="15"/>
    </row>
    <row r="667" spans="2:11" ht="23.25">
      <c r="B667" s="212" t="s">
        <v>19</v>
      </c>
      <c r="C667" s="16" t="e">
        <f>+C659</f>
        <v>#REF!</v>
      </c>
      <c r="D667" s="14" t="s">
        <v>17</v>
      </c>
      <c r="E667" s="14"/>
      <c r="F667" s="14"/>
      <c r="G667" s="13"/>
      <c r="H667" s="213" t="s">
        <v>19</v>
      </c>
      <c r="I667" s="21" t="e">
        <f>+C667</f>
        <v>#REF!</v>
      </c>
      <c r="J667" s="14" t="s">
        <v>17</v>
      </c>
      <c r="K667" s="15"/>
    </row>
    <row r="668" spans="2:11" ht="23.25">
      <c r="B668" s="212"/>
      <c r="C668" s="16"/>
      <c r="D668" s="14"/>
      <c r="E668" s="14"/>
      <c r="F668" s="14"/>
      <c r="G668" s="13"/>
      <c r="H668" s="14"/>
      <c r="I668" s="14"/>
      <c r="J668" s="14"/>
      <c r="K668" s="15"/>
    </row>
    <row r="669" spans="2:11" ht="23.25">
      <c r="B669" s="13"/>
      <c r="C669" s="14" t="s">
        <v>20</v>
      </c>
      <c r="D669" s="14"/>
      <c r="E669" s="14"/>
      <c r="F669" s="14"/>
      <c r="G669" s="13"/>
      <c r="H669" s="14" t="s">
        <v>23</v>
      </c>
      <c r="I669" s="14"/>
      <c r="J669" s="14"/>
      <c r="K669" s="15"/>
    </row>
    <row r="670" spans="2:11" ht="23.25">
      <c r="B670" s="13"/>
      <c r="C670" s="14" t="s">
        <v>21</v>
      </c>
      <c r="D670" s="14"/>
      <c r="E670" s="14"/>
      <c r="F670" s="14"/>
      <c r="G670" s="13" t="s">
        <v>25</v>
      </c>
      <c r="H670" s="14"/>
      <c r="I670" s="14"/>
      <c r="J670" s="14"/>
      <c r="K670" s="15"/>
    </row>
    <row r="671" spans="2:11" ht="23.25">
      <c r="B671" s="13" t="s">
        <v>26</v>
      </c>
      <c r="C671" s="14"/>
      <c r="D671" s="14"/>
      <c r="E671" s="14"/>
      <c r="F671" s="14"/>
      <c r="G671" s="13" t="s">
        <v>24</v>
      </c>
      <c r="H671" s="14"/>
      <c r="I671" s="14"/>
      <c r="J671" s="14"/>
      <c r="K671" s="15"/>
    </row>
    <row r="672" spans="2:11" ht="23.25">
      <c r="B672" s="17" t="s">
        <v>1</v>
      </c>
      <c r="C672" s="18">
        <f>+C664</f>
        <v>21</v>
      </c>
      <c r="D672" s="19" t="s">
        <v>11</v>
      </c>
      <c r="E672" s="19"/>
      <c r="F672" s="19"/>
      <c r="G672" s="17" t="s">
        <v>1</v>
      </c>
      <c r="H672" s="18">
        <f>+C672</f>
        <v>21</v>
      </c>
      <c r="I672" s="19" t="s">
        <v>11</v>
      </c>
      <c r="J672" s="19"/>
      <c r="K672" s="20"/>
    </row>
    <row r="673" spans="2:11" ht="23.25">
      <c r="B673" s="9" t="s">
        <v>50</v>
      </c>
      <c r="C673" s="22" t="s">
        <v>47</v>
      </c>
      <c r="D673" s="23" t="s">
        <v>49</v>
      </c>
      <c r="E673" s="22" t="s">
        <v>47</v>
      </c>
      <c r="F673" s="23" t="s">
        <v>48</v>
      </c>
      <c r="G673" s="517" t="s">
        <v>51</v>
      </c>
      <c r="H673" s="518"/>
      <c r="I673" s="518"/>
      <c r="J673" s="518"/>
      <c r="K673" s="519"/>
    </row>
    <row r="674" spans="2:11" ht="23.25">
      <c r="B674" s="13" t="s">
        <v>77</v>
      </c>
      <c r="C674" s="14"/>
      <c r="D674" s="14"/>
      <c r="E674" s="14"/>
      <c r="F674" s="14"/>
      <c r="G674" s="13"/>
      <c r="H674" s="14"/>
      <c r="I674" s="14"/>
      <c r="J674" s="14"/>
      <c r="K674" s="15"/>
    </row>
    <row r="675" spans="2:11" ht="23.25">
      <c r="B675" s="13" t="s">
        <v>27</v>
      </c>
      <c r="C675" s="14" t="e">
        <f>+#REF!</f>
        <v>#REF!</v>
      </c>
      <c r="D675" s="14"/>
      <c r="E675" s="14"/>
      <c r="F675" s="14"/>
      <c r="G675" s="13" t="s">
        <v>35</v>
      </c>
      <c r="H675" s="14"/>
      <c r="I675" s="14"/>
      <c r="J675" s="14"/>
      <c r="K675" s="15"/>
    </row>
    <row r="676" spans="2:11" ht="23.25">
      <c r="B676" s="212" t="s">
        <v>28</v>
      </c>
      <c r="C676" s="14" t="e">
        <f>+#REF!</f>
        <v>#REF!</v>
      </c>
      <c r="D676" s="14"/>
      <c r="E676" s="14"/>
      <c r="F676" s="24"/>
      <c r="G676" s="13" t="s">
        <v>36</v>
      </c>
      <c r="H676" s="14"/>
      <c r="I676" s="14"/>
      <c r="J676" s="14"/>
      <c r="K676" s="15"/>
    </row>
    <row r="677" spans="2:11" ht="23.25">
      <c r="B677" s="212" t="s">
        <v>1</v>
      </c>
      <c r="C677" s="25">
        <f>+C672</f>
        <v>21</v>
      </c>
      <c r="D677" s="14" t="s">
        <v>11</v>
      </c>
      <c r="E677" s="14"/>
      <c r="F677" s="14"/>
      <c r="G677" s="13"/>
      <c r="H677" s="14"/>
      <c r="I677" s="14"/>
      <c r="J677" s="14"/>
      <c r="K677" s="15"/>
    </row>
    <row r="678" spans="2:11" ht="23.25">
      <c r="B678" s="13" t="s">
        <v>29</v>
      </c>
      <c r="C678" s="16" t="e">
        <f>+C667</f>
        <v>#REF!</v>
      </c>
      <c r="D678" s="14" t="s">
        <v>17</v>
      </c>
      <c r="E678" s="14"/>
      <c r="F678" s="14"/>
      <c r="G678" s="13" t="s">
        <v>37</v>
      </c>
      <c r="H678" s="14"/>
      <c r="I678" s="14"/>
      <c r="J678" s="14"/>
      <c r="K678" s="15"/>
    </row>
    <row r="679" spans="2:11" ht="23.25">
      <c r="B679" s="13"/>
      <c r="C679" s="14" t="str">
        <f>+C660</f>
        <v>(หนึ่งหมื่นเก้าพันบาทถ้วน)</v>
      </c>
      <c r="D679" s="14"/>
      <c r="E679" s="14"/>
      <c r="F679" s="14"/>
      <c r="G679" s="13" t="s">
        <v>357</v>
      </c>
      <c r="H679" s="14"/>
      <c r="I679" s="14"/>
      <c r="J679" s="14"/>
      <c r="K679" s="15"/>
    </row>
    <row r="680" spans="2:11" ht="23.25">
      <c r="B680" s="13" t="s">
        <v>32</v>
      </c>
      <c r="C680" s="14" t="e">
        <f>+G652</f>
        <v>#REF!</v>
      </c>
      <c r="D680" s="14"/>
      <c r="E680" s="14" t="e">
        <f>+B653</f>
        <v>#REF!</v>
      </c>
      <c r="F680" s="14"/>
      <c r="G680" s="13"/>
      <c r="H680" s="14"/>
      <c r="I680" s="14"/>
      <c r="J680" s="14"/>
      <c r="K680" s="15"/>
    </row>
    <row r="681" spans="2:11" ht="23.25">
      <c r="B681" s="26"/>
      <c r="C681" s="19" t="e">
        <f>+J652</f>
        <v>#REF!</v>
      </c>
      <c r="D681" s="19"/>
      <c r="E681" s="19"/>
      <c r="F681" s="19"/>
      <c r="G681" s="26"/>
      <c r="H681" s="19"/>
      <c r="I681" s="19"/>
      <c r="J681" s="19"/>
      <c r="K681" s="20"/>
    </row>
    <row r="682" spans="3:10" ht="23.25">
      <c r="C682" s="520" t="s">
        <v>4</v>
      </c>
      <c r="D682" s="520"/>
      <c r="E682" s="520"/>
      <c r="F682" s="520"/>
      <c r="G682" s="520"/>
      <c r="H682" s="520"/>
      <c r="I682" s="520"/>
      <c r="J682" s="520"/>
    </row>
    <row r="683" spans="2:11" ht="23.25">
      <c r="B683" s="11"/>
      <c r="C683" s="10"/>
      <c r="D683" s="10"/>
      <c r="E683" s="10"/>
      <c r="F683" s="10"/>
      <c r="G683" s="11"/>
      <c r="H683" s="10"/>
      <c r="I683" s="10"/>
      <c r="J683" s="10"/>
      <c r="K683" s="12"/>
    </row>
    <row r="684" spans="2:11" ht="23.25">
      <c r="B684" s="521" t="s">
        <v>33</v>
      </c>
      <c r="C684" s="522"/>
      <c r="D684" s="523" t="e">
        <f>+C678</f>
        <v>#REF!</v>
      </c>
      <c r="E684" s="523"/>
      <c r="F684" s="14" t="s">
        <v>17</v>
      </c>
      <c r="G684" s="13" t="s">
        <v>38</v>
      </c>
      <c r="H684" s="14"/>
      <c r="I684" s="14"/>
      <c r="J684" s="16" t="e">
        <f>+D684</f>
        <v>#REF!</v>
      </c>
      <c r="K684" s="15" t="s">
        <v>17</v>
      </c>
    </row>
    <row r="685" spans="2:11" ht="23.25">
      <c r="B685" s="13"/>
      <c r="C685" s="14"/>
      <c r="D685" s="14"/>
      <c r="E685" s="14"/>
      <c r="F685" s="14"/>
      <c r="G685" s="13"/>
      <c r="H685" s="14"/>
      <c r="I685" s="14"/>
      <c r="J685" s="14"/>
      <c r="K685" s="15"/>
    </row>
    <row r="686" spans="2:11" ht="23.25">
      <c r="B686" s="13" t="s">
        <v>78</v>
      </c>
      <c r="D686" s="14"/>
      <c r="E686" s="14"/>
      <c r="F686" s="14"/>
      <c r="G686" s="13"/>
      <c r="H686" s="14" t="s">
        <v>39</v>
      </c>
      <c r="I686" s="14"/>
      <c r="J686" s="14"/>
      <c r="K686" s="15"/>
    </row>
    <row r="687" spans="2:11" ht="23.25">
      <c r="B687" s="13"/>
      <c r="D687" s="14" t="e">
        <f>+G652</f>
        <v>#REF!</v>
      </c>
      <c r="E687" s="14"/>
      <c r="F687" s="14"/>
      <c r="G687" s="13" t="s">
        <v>359</v>
      </c>
      <c r="H687" s="14"/>
      <c r="I687" s="14"/>
      <c r="J687" s="14"/>
      <c r="K687" s="15"/>
    </row>
    <row r="688" spans="2:11" ht="23.25">
      <c r="B688" s="13"/>
      <c r="D688" s="14"/>
      <c r="E688" s="14"/>
      <c r="F688" s="14"/>
      <c r="G688" s="13" t="s">
        <v>41</v>
      </c>
      <c r="H688" s="14"/>
      <c r="I688" s="14"/>
      <c r="J688" s="14"/>
      <c r="K688" s="15"/>
    </row>
    <row r="689" spans="2:11" ht="23.25">
      <c r="B689" s="13" t="s">
        <v>78</v>
      </c>
      <c r="D689" s="14"/>
      <c r="E689" s="14"/>
      <c r="F689" s="14"/>
      <c r="G689" s="212" t="s">
        <v>1</v>
      </c>
      <c r="H689" s="25">
        <f>+C694</f>
        <v>21</v>
      </c>
      <c r="I689" s="14" t="s">
        <v>11</v>
      </c>
      <c r="J689" s="14"/>
      <c r="K689" s="15"/>
    </row>
    <row r="690" spans="2:11" ht="23.25">
      <c r="B690" s="13"/>
      <c r="D690" s="14" t="e">
        <f>+B653</f>
        <v>#REF!</v>
      </c>
      <c r="E690" s="14"/>
      <c r="F690" s="14"/>
      <c r="G690" s="13"/>
      <c r="H690" s="14"/>
      <c r="I690" s="14"/>
      <c r="J690" s="14"/>
      <c r="K690" s="15"/>
    </row>
    <row r="691" spans="2:11" ht="23.25">
      <c r="B691" s="13"/>
      <c r="C691" s="14"/>
      <c r="D691" s="14"/>
      <c r="E691" s="14"/>
      <c r="F691" s="14"/>
      <c r="G691" s="13"/>
      <c r="H691" s="14"/>
      <c r="I691" s="14"/>
      <c r="J691" s="14"/>
      <c r="K691" s="15"/>
    </row>
    <row r="692" spans="2:11" ht="23.25">
      <c r="B692" s="13" t="s">
        <v>78</v>
      </c>
      <c r="C692" s="14"/>
      <c r="D692" s="14"/>
      <c r="E692" s="14"/>
      <c r="F692" s="14"/>
      <c r="G692" s="13"/>
      <c r="H692" s="14"/>
      <c r="I692" s="14"/>
      <c r="J692" s="14"/>
      <c r="K692" s="15"/>
    </row>
    <row r="693" spans="2:11" ht="23.25">
      <c r="B693" s="13"/>
      <c r="C693" s="14"/>
      <c r="D693" s="14" t="e">
        <f>+C681</f>
        <v>#REF!</v>
      </c>
      <c r="E693" s="14"/>
      <c r="F693" s="14"/>
      <c r="G693" s="13"/>
      <c r="H693" s="14"/>
      <c r="I693" s="14"/>
      <c r="J693" s="14"/>
      <c r="K693" s="15"/>
    </row>
    <row r="694" spans="2:11" ht="23.25">
      <c r="B694" s="17" t="s">
        <v>1</v>
      </c>
      <c r="C694" s="18">
        <f>+C677</f>
        <v>21</v>
      </c>
      <c r="D694" s="19" t="s">
        <v>11</v>
      </c>
      <c r="E694" s="19"/>
      <c r="F694" s="19"/>
      <c r="G694" s="26"/>
      <c r="H694" s="19"/>
      <c r="I694" s="19"/>
      <c r="J694" s="19"/>
      <c r="K694" s="20"/>
    </row>
    <row r="696" spans="2:11" ht="23.25">
      <c r="B696" s="213"/>
      <c r="C696" s="25"/>
      <c r="D696" s="14"/>
      <c r="E696" s="14"/>
      <c r="F696" s="14"/>
      <c r="G696" s="213"/>
      <c r="H696" s="25"/>
      <c r="I696" s="14"/>
      <c r="J696" s="14"/>
      <c r="K696" s="14"/>
    </row>
    <row r="697" ht="23.25">
      <c r="B697" s="6" t="s">
        <v>40</v>
      </c>
    </row>
    <row r="705" spans="3:10" ht="23.25">
      <c r="C705" s="516" t="s">
        <v>54</v>
      </c>
      <c r="D705" s="516"/>
      <c r="E705" s="516"/>
      <c r="F705" s="516"/>
      <c r="G705" s="516"/>
      <c r="H705" s="516"/>
      <c r="I705" s="516"/>
      <c r="J705" s="516"/>
    </row>
    <row r="706" spans="3:10" ht="23.25">
      <c r="C706" s="516" t="s">
        <v>75</v>
      </c>
      <c r="D706" s="516"/>
      <c r="E706" s="516"/>
      <c r="F706" s="516"/>
      <c r="G706" s="516"/>
      <c r="H706" s="516"/>
      <c r="I706" s="516"/>
      <c r="J706" s="516"/>
    </row>
    <row r="707" spans="9:11" ht="23.25">
      <c r="I707" s="7" t="s">
        <v>53</v>
      </c>
      <c r="J707" s="6">
        <f>+J643+1</f>
        <v>12</v>
      </c>
      <c r="K707" s="6" t="s">
        <v>52</v>
      </c>
    </row>
    <row r="708" spans="6:8" ht="23.25">
      <c r="F708" s="7" t="s">
        <v>1</v>
      </c>
      <c r="G708" s="214">
        <v>21</v>
      </c>
      <c r="H708" s="6" t="s">
        <v>11</v>
      </c>
    </row>
    <row r="709" ht="23.25">
      <c r="B709" s="6" t="s">
        <v>42</v>
      </c>
    </row>
    <row r="710" spans="2:3" ht="23.25">
      <c r="B710" s="6" t="s">
        <v>2</v>
      </c>
      <c r="C710" s="6" t="s">
        <v>73</v>
      </c>
    </row>
    <row r="711" ht="23.25">
      <c r="B711" s="6" t="e">
        <f>+#REF!</f>
        <v>#REF!</v>
      </c>
    </row>
    <row r="712" spans="2:6" ht="23.25">
      <c r="B712" s="6" t="s">
        <v>72</v>
      </c>
      <c r="F712" s="6" t="s">
        <v>342</v>
      </c>
    </row>
    <row r="713" spans="2:8" ht="23.25">
      <c r="B713" s="6" t="s">
        <v>16</v>
      </c>
      <c r="C713" s="8" t="e">
        <f>+D684</f>
        <v>#REF!</v>
      </c>
      <c r="D713" s="6" t="s">
        <v>74</v>
      </c>
      <c r="H713" s="6" t="str">
        <f>+F712</f>
        <v>บ้านโนนดินจี่  หมู่ที่  12</v>
      </c>
    </row>
    <row r="714" spans="2:6" ht="23.25">
      <c r="B714" s="6" t="s">
        <v>5</v>
      </c>
      <c r="E714" s="8" t="e">
        <f>+C713</f>
        <v>#REF!</v>
      </c>
      <c r="F714" s="6" t="s">
        <v>6</v>
      </c>
    </row>
    <row r="715" spans="2:8" ht="23.25">
      <c r="B715" s="6" t="s">
        <v>79</v>
      </c>
      <c r="G715" s="8" t="s">
        <v>660</v>
      </c>
      <c r="H715" s="6" t="s">
        <v>7</v>
      </c>
    </row>
    <row r="716" spans="2:10" ht="23.25">
      <c r="B716" s="6" t="s">
        <v>80</v>
      </c>
      <c r="G716" s="6" t="e">
        <f>+#REF!</f>
        <v>#REF!</v>
      </c>
      <c r="J716" s="6" t="e">
        <f>+#REF!</f>
        <v>#REF!</v>
      </c>
    </row>
    <row r="717" spans="2:4" ht="23.25">
      <c r="B717" s="6" t="e">
        <f>+#REF!</f>
        <v>#REF!</v>
      </c>
      <c r="D717" s="6" t="s">
        <v>31</v>
      </c>
    </row>
    <row r="718" ht="23.25">
      <c r="D718" s="6" t="s">
        <v>55</v>
      </c>
    </row>
    <row r="719" ht="23.25">
      <c r="D719" s="6" t="s">
        <v>9</v>
      </c>
    </row>
    <row r="720" ht="23.25">
      <c r="D720" s="6" t="s">
        <v>10</v>
      </c>
    </row>
    <row r="721" spans="2:11" ht="23.25">
      <c r="B721" s="9" t="s">
        <v>76</v>
      </c>
      <c r="C721" s="10" t="s">
        <v>45</v>
      </c>
      <c r="D721" s="10"/>
      <c r="E721" s="10"/>
      <c r="F721" s="10"/>
      <c r="G721" s="11" t="s">
        <v>43</v>
      </c>
      <c r="H721" s="10" t="s">
        <v>44</v>
      </c>
      <c r="I721" s="10"/>
      <c r="J721" s="10"/>
      <c r="K721" s="12"/>
    </row>
    <row r="722" spans="2:11" ht="23.25">
      <c r="B722" s="13"/>
      <c r="C722" s="14" t="s">
        <v>46</v>
      </c>
      <c r="D722" s="14"/>
      <c r="E722" s="14"/>
      <c r="F722" s="14"/>
      <c r="G722" s="212" t="s">
        <v>47</v>
      </c>
      <c r="H722" s="14" t="s">
        <v>15</v>
      </c>
      <c r="I722" s="14"/>
      <c r="J722" s="14"/>
      <c r="K722" s="15"/>
    </row>
    <row r="723" spans="2:11" ht="23.25">
      <c r="B723" s="212" t="s">
        <v>12</v>
      </c>
      <c r="C723" s="16" t="e">
        <f>+E714</f>
        <v>#REF!</v>
      </c>
      <c r="D723" s="14" t="s">
        <v>17</v>
      </c>
      <c r="E723" s="14"/>
      <c r="F723" s="14"/>
      <c r="G723" s="13"/>
      <c r="H723" s="213" t="s">
        <v>16</v>
      </c>
      <c r="I723" s="16" t="e">
        <f>+C723</f>
        <v>#REF!</v>
      </c>
      <c r="J723" s="14" t="s">
        <v>17</v>
      </c>
      <c r="K723" s="15"/>
    </row>
    <row r="724" spans="2:11" ht="23.25">
      <c r="B724" s="13"/>
      <c r="C724" s="14" t="s">
        <v>320</v>
      </c>
      <c r="D724" s="14"/>
      <c r="E724" s="14"/>
      <c r="F724" s="14"/>
      <c r="G724" s="13"/>
      <c r="H724" s="14"/>
      <c r="I724" s="14"/>
      <c r="J724" s="14"/>
      <c r="K724" s="15"/>
    </row>
    <row r="725" spans="2:11" ht="23.25">
      <c r="B725" s="13"/>
      <c r="C725" s="14"/>
      <c r="D725" s="14"/>
      <c r="E725" s="14"/>
      <c r="F725" s="14"/>
      <c r="G725" s="13"/>
      <c r="H725" s="14"/>
      <c r="I725" s="14"/>
      <c r="J725" s="14"/>
      <c r="K725" s="15"/>
    </row>
    <row r="726" spans="2:11" ht="23.25">
      <c r="B726" s="13" t="s">
        <v>3</v>
      </c>
      <c r="C726" s="14"/>
      <c r="D726" s="14"/>
      <c r="E726" s="14"/>
      <c r="F726" s="14"/>
      <c r="G726" s="13" t="s">
        <v>14</v>
      </c>
      <c r="H726" s="14"/>
      <c r="I726" s="14"/>
      <c r="J726" s="14"/>
      <c r="K726" s="15"/>
    </row>
    <row r="727" spans="2:11" ht="23.25">
      <c r="B727" s="13" t="s">
        <v>13</v>
      </c>
      <c r="C727" s="14"/>
      <c r="D727" s="14"/>
      <c r="E727" s="14"/>
      <c r="F727" s="14"/>
      <c r="G727" s="13" t="s">
        <v>2</v>
      </c>
      <c r="H727" s="14" t="s">
        <v>8</v>
      </c>
      <c r="I727" s="14"/>
      <c r="J727" s="14"/>
      <c r="K727" s="15"/>
    </row>
    <row r="728" spans="2:11" ht="23.25">
      <c r="B728" s="17" t="s">
        <v>1</v>
      </c>
      <c r="C728" s="18">
        <f>+G708</f>
        <v>21</v>
      </c>
      <c r="D728" s="19" t="s">
        <v>11</v>
      </c>
      <c r="E728" s="19"/>
      <c r="F728" s="19"/>
      <c r="G728" s="17" t="s">
        <v>1</v>
      </c>
      <c r="H728" s="18">
        <f>+C728</f>
        <v>21</v>
      </c>
      <c r="I728" s="19" t="s">
        <v>11</v>
      </c>
      <c r="J728" s="19"/>
      <c r="K728" s="20"/>
    </row>
    <row r="729" spans="2:11" ht="23.25">
      <c r="B729" s="11" t="s">
        <v>42</v>
      </c>
      <c r="C729" s="10"/>
      <c r="D729" s="10"/>
      <c r="E729" s="10"/>
      <c r="F729" s="10"/>
      <c r="G729" s="9" t="s">
        <v>47</v>
      </c>
      <c r="H729" s="10" t="s">
        <v>22</v>
      </c>
      <c r="I729" s="10"/>
      <c r="J729" s="10"/>
      <c r="K729" s="12"/>
    </row>
    <row r="730" spans="2:11" ht="23.25">
      <c r="B730" s="212" t="s">
        <v>47</v>
      </c>
      <c r="C730" s="14" t="s">
        <v>18</v>
      </c>
      <c r="D730" s="14"/>
      <c r="E730" s="14"/>
      <c r="F730" s="14"/>
      <c r="G730" s="13"/>
      <c r="H730" s="213"/>
      <c r="I730" s="16"/>
      <c r="J730" s="14"/>
      <c r="K730" s="15"/>
    </row>
    <row r="731" spans="2:11" ht="23.25">
      <c r="B731" s="212" t="s">
        <v>19</v>
      </c>
      <c r="C731" s="16" t="e">
        <f>+C723</f>
        <v>#REF!</v>
      </c>
      <c r="D731" s="14" t="s">
        <v>17</v>
      </c>
      <c r="E731" s="14"/>
      <c r="F731" s="14"/>
      <c r="G731" s="13"/>
      <c r="H731" s="213" t="s">
        <v>19</v>
      </c>
      <c r="I731" s="21" t="e">
        <f>+C731</f>
        <v>#REF!</v>
      </c>
      <c r="J731" s="14" t="s">
        <v>17</v>
      </c>
      <c r="K731" s="15"/>
    </row>
    <row r="732" spans="2:11" ht="23.25">
      <c r="B732" s="212"/>
      <c r="C732" s="16"/>
      <c r="D732" s="14"/>
      <c r="E732" s="14"/>
      <c r="F732" s="14"/>
      <c r="G732" s="13"/>
      <c r="H732" s="14"/>
      <c r="I732" s="14"/>
      <c r="J732" s="14"/>
      <c r="K732" s="15"/>
    </row>
    <row r="733" spans="2:11" ht="23.25">
      <c r="B733" s="13"/>
      <c r="C733" s="14" t="s">
        <v>20</v>
      </c>
      <c r="D733" s="14"/>
      <c r="E733" s="14"/>
      <c r="F733" s="14"/>
      <c r="G733" s="13"/>
      <c r="H733" s="14" t="s">
        <v>23</v>
      </c>
      <c r="I733" s="14"/>
      <c r="J733" s="14"/>
      <c r="K733" s="15"/>
    </row>
    <row r="734" spans="2:11" ht="23.25">
      <c r="B734" s="13"/>
      <c r="C734" s="14" t="s">
        <v>21</v>
      </c>
      <c r="D734" s="14"/>
      <c r="E734" s="14"/>
      <c r="F734" s="14"/>
      <c r="G734" s="13" t="s">
        <v>25</v>
      </c>
      <c r="H734" s="14"/>
      <c r="I734" s="14"/>
      <c r="J734" s="14"/>
      <c r="K734" s="15"/>
    </row>
    <row r="735" spans="2:11" ht="23.25">
      <c r="B735" s="13" t="s">
        <v>26</v>
      </c>
      <c r="C735" s="14"/>
      <c r="D735" s="14"/>
      <c r="E735" s="14"/>
      <c r="F735" s="14"/>
      <c r="G735" s="13" t="s">
        <v>24</v>
      </c>
      <c r="H735" s="14"/>
      <c r="I735" s="14"/>
      <c r="J735" s="14"/>
      <c r="K735" s="15"/>
    </row>
    <row r="736" spans="2:11" ht="23.25">
      <c r="B736" s="17" t="s">
        <v>1</v>
      </c>
      <c r="C736" s="18">
        <f>+C728</f>
        <v>21</v>
      </c>
      <c r="D736" s="19" t="s">
        <v>11</v>
      </c>
      <c r="E736" s="19"/>
      <c r="F736" s="19"/>
      <c r="G736" s="17" t="s">
        <v>1</v>
      </c>
      <c r="H736" s="18">
        <f>+C736</f>
        <v>21</v>
      </c>
      <c r="I736" s="19" t="s">
        <v>11</v>
      </c>
      <c r="J736" s="19"/>
      <c r="K736" s="20"/>
    </row>
    <row r="737" spans="2:11" ht="23.25">
      <c r="B737" s="9" t="s">
        <v>50</v>
      </c>
      <c r="C737" s="22" t="s">
        <v>47</v>
      </c>
      <c r="D737" s="23" t="s">
        <v>49</v>
      </c>
      <c r="E737" s="22" t="s">
        <v>47</v>
      </c>
      <c r="F737" s="23" t="s">
        <v>48</v>
      </c>
      <c r="G737" s="517" t="s">
        <v>51</v>
      </c>
      <c r="H737" s="518"/>
      <c r="I737" s="518"/>
      <c r="J737" s="518"/>
      <c r="K737" s="519"/>
    </row>
    <row r="738" spans="2:11" ht="23.25">
      <c r="B738" s="13" t="s">
        <v>77</v>
      </c>
      <c r="C738" s="14"/>
      <c r="D738" s="14"/>
      <c r="E738" s="14"/>
      <c r="F738" s="14"/>
      <c r="G738" s="13"/>
      <c r="H738" s="14"/>
      <c r="I738" s="14"/>
      <c r="J738" s="14"/>
      <c r="K738" s="15"/>
    </row>
    <row r="739" spans="2:11" ht="23.25">
      <c r="B739" s="13" t="s">
        <v>27</v>
      </c>
      <c r="C739" s="136" t="e">
        <f>+#REF!</f>
        <v>#REF!</v>
      </c>
      <c r="D739" s="14"/>
      <c r="E739" s="14"/>
      <c r="F739" s="14"/>
      <c r="G739" s="13" t="s">
        <v>35</v>
      </c>
      <c r="H739" s="14"/>
      <c r="I739" s="14"/>
      <c r="J739" s="14"/>
      <c r="K739" s="15"/>
    </row>
    <row r="740" spans="2:11" ht="23.25">
      <c r="B740" s="212" t="s">
        <v>28</v>
      </c>
      <c r="C740" s="14" t="e">
        <f>+#REF!</f>
        <v>#REF!</v>
      </c>
      <c r="D740" s="14"/>
      <c r="E740" s="14"/>
      <c r="F740" s="24"/>
      <c r="G740" s="13" t="s">
        <v>36</v>
      </c>
      <c r="H740" s="14"/>
      <c r="I740" s="14"/>
      <c r="J740" s="14"/>
      <c r="K740" s="15"/>
    </row>
    <row r="741" spans="2:11" ht="23.25">
      <c r="B741" s="212" t="s">
        <v>1</v>
      </c>
      <c r="C741" s="25">
        <f>+C736</f>
        <v>21</v>
      </c>
      <c r="D741" s="14" t="s">
        <v>11</v>
      </c>
      <c r="E741" s="14"/>
      <c r="F741" s="14"/>
      <c r="G741" s="13"/>
      <c r="H741" s="14"/>
      <c r="I741" s="14"/>
      <c r="J741" s="14"/>
      <c r="K741" s="15"/>
    </row>
    <row r="742" spans="2:11" ht="23.25">
      <c r="B742" s="13" t="s">
        <v>29</v>
      </c>
      <c r="C742" s="16" t="e">
        <f>+C731</f>
        <v>#REF!</v>
      </c>
      <c r="D742" s="14" t="s">
        <v>17</v>
      </c>
      <c r="E742" s="14"/>
      <c r="F742" s="14"/>
      <c r="G742" s="13" t="s">
        <v>37</v>
      </c>
      <c r="H742" s="14"/>
      <c r="I742" s="14"/>
      <c r="J742" s="14"/>
      <c r="K742" s="15"/>
    </row>
    <row r="743" spans="2:11" ht="23.25">
      <c r="B743" s="13"/>
      <c r="C743" s="14" t="str">
        <f>+C724</f>
        <v>(หนึ่งหมื่นเก้าพันบาทถ้วน)</v>
      </c>
      <c r="D743" s="14"/>
      <c r="E743" s="14"/>
      <c r="F743" s="14"/>
      <c r="G743" s="13" t="s">
        <v>357</v>
      </c>
      <c r="H743" s="14"/>
      <c r="I743" s="14"/>
      <c r="J743" s="14"/>
      <c r="K743" s="15"/>
    </row>
    <row r="744" spans="2:11" ht="23.25">
      <c r="B744" s="13" t="s">
        <v>32</v>
      </c>
      <c r="C744" s="14" t="e">
        <f>+G716</f>
        <v>#REF!</v>
      </c>
      <c r="D744" s="14"/>
      <c r="E744" s="14" t="e">
        <f>+B717</f>
        <v>#REF!</v>
      </c>
      <c r="F744" s="14"/>
      <c r="G744" s="13"/>
      <c r="H744" s="14"/>
      <c r="I744" s="14"/>
      <c r="J744" s="14"/>
      <c r="K744" s="15"/>
    </row>
    <row r="745" spans="2:11" ht="23.25">
      <c r="B745" s="26"/>
      <c r="C745" s="19" t="e">
        <f>+J716</f>
        <v>#REF!</v>
      </c>
      <c r="D745" s="19"/>
      <c r="E745" s="19"/>
      <c r="F745" s="19"/>
      <c r="G745" s="26"/>
      <c r="H745" s="19"/>
      <c r="I745" s="19"/>
      <c r="J745" s="19"/>
      <c r="K745" s="20"/>
    </row>
    <row r="746" spans="3:10" ht="23.25">
      <c r="C746" s="520" t="s">
        <v>4</v>
      </c>
      <c r="D746" s="520"/>
      <c r="E746" s="520"/>
      <c r="F746" s="520"/>
      <c r="G746" s="520"/>
      <c r="H746" s="520"/>
      <c r="I746" s="520"/>
      <c r="J746" s="520"/>
    </row>
    <row r="747" spans="2:11" ht="23.25">
      <c r="B747" s="11"/>
      <c r="C747" s="10"/>
      <c r="D747" s="10"/>
      <c r="E747" s="10"/>
      <c r="F747" s="10"/>
      <c r="G747" s="11"/>
      <c r="H747" s="10"/>
      <c r="I747" s="10"/>
      <c r="J747" s="10"/>
      <c r="K747" s="12"/>
    </row>
    <row r="748" spans="2:11" ht="23.25">
      <c r="B748" s="521" t="s">
        <v>33</v>
      </c>
      <c r="C748" s="522"/>
      <c r="D748" s="523" t="e">
        <f>+C742</f>
        <v>#REF!</v>
      </c>
      <c r="E748" s="523"/>
      <c r="F748" s="14" t="s">
        <v>17</v>
      </c>
      <c r="G748" s="13" t="s">
        <v>38</v>
      </c>
      <c r="H748" s="14"/>
      <c r="I748" s="14"/>
      <c r="J748" s="16" t="e">
        <f>+D748</f>
        <v>#REF!</v>
      </c>
      <c r="K748" s="15" t="s">
        <v>17</v>
      </c>
    </row>
    <row r="749" spans="2:11" ht="23.25">
      <c r="B749" s="13"/>
      <c r="C749" s="14"/>
      <c r="D749" s="14"/>
      <c r="E749" s="14"/>
      <c r="F749" s="14"/>
      <c r="G749" s="13"/>
      <c r="H749" s="14"/>
      <c r="I749" s="14"/>
      <c r="J749" s="14"/>
      <c r="K749" s="15"/>
    </row>
    <row r="750" spans="2:11" ht="23.25">
      <c r="B750" s="13" t="s">
        <v>78</v>
      </c>
      <c r="D750" s="14"/>
      <c r="E750" s="14"/>
      <c r="F750" s="14"/>
      <c r="G750" s="13"/>
      <c r="H750" s="14" t="s">
        <v>39</v>
      </c>
      <c r="I750" s="14"/>
      <c r="J750" s="14"/>
      <c r="K750" s="15"/>
    </row>
    <row r="751" spans="2:11" ht="23.25">
      <c r="B751" s="13"/>
      <c r="D751" s="14" t="e">
        <f>+G716</f>
        <v>#REF!</v>
      </c>
      <c r="E751" s="14"/>
      <c r="F751" s="14"/>
      <c r="G751" s="13" t="s">
        <v>359</v>
      </c>
      <c r="H751" s="14"/>
      <c r="I751" s="14"/>
      <c r="J751" s="14"/>
      <c r="K751" s="15"/>
    </row>
    <row r="752" spans="2:11" ht="23.25">
      <c r="B752" s="13"/>
      <c r="D752" s="14"/>
      <c r="E752" s="14"/>
      <c r="F752" s="14"/>
      <c r="G752" s="13" t="s">
        <v>41</v>
      </c>
      <c r="H752" s="14"/>
      <c r="I752" s="14"/>
      <c r="J752" s="14"/>
      <c r="K752" s="15"/>
    </row>
    <row r="753" spans="2:11" ht="23.25">
      <c r="B753" s="13" t="s">
        <v>78</v>
      </c>
      <c r="D753" s="14"/>
      <c r="E753" s="14"/>
      <c r="F753" s="14"/>
      <c r="G753" s="212" t="s">
        <v>1</v>
      </c>
      <c r="H753" s="25">
        <f>+C758</f>
        <v>21</v>
      </c>
      <c r="I753" s="14" t="s">
        <v>11</v>
      </c>
      <c r="J753" s="14"/>
      <c r="K753" s="15"/>
    </row>
    <row r="754" spans="2:11" ht="23.25">
      <c r="B754" s="13"/>
      <c r="D754" s="14" t="e">
        <f>+B717</f>
        <v>#REF!</v>
      </c>
      <c r="E754" s="14"/>
      <c r="F754" s="14"/>
      <c r="G754" s="13"/>
      <c r="H754" s="14"/>
      <c r="I754" s="14"/>
      <c r="J754" s="14"/>
      <c r="K754" s="15"/>
    </row>
    <row r="755" spans="2:11" ht="23.25">
      <c r="B755" s="13"/>
      <c r="C755" s="14"/>
      <c r="D755" s="14"/>
      <c r="E755" s="14"/>
      <c r="F755" s="14"/>
      <c r="G755" s="13"/>
      <c r="H755" s="14"/>
      <c r="I755" s="14"/>
      <c r="J755" s="14"/>
      <c r="K755" s="15"/>
    </row>
    <row r="756" spans="2:11" ht="23.25">
      <c r="B756" s="13" t="s">
        <v>78</v>
      </c>
      <c r="C756" s="14"/>
      <c r="D756" s="14"/>
      <c r="E756" s="14"/>
      <c r="F756" s="14"/>
      <c r="G756" s="13"/>
      <c r="H756" s="14"/>
      <c r="I756" s="14"/>
      <c r="J756" s="14"/>
      <c r="K756" s="15"/>
    </row>
    <row r="757" spans="2:11" ht="23.25">
      <c r="B757" s="13"/>
      <c r="C757" s="14"/>
      <c r="D757" s="14" t="e">
        <f>+C745</f>
        <v>#REF!</v>
      </c>
      <c r="E757" s="14"/>
      <c r="F757" s="14"/>
      <c r="G757" s="13"/>
      <c r="H757" s="14"/>
      <c r="I757" s="14"/>
      <c r="J757" s="14"/>
      <c r="K757" s="15"/>
    </row>
    <row r="758" spans="2:11" ht="23.25">
      <c r="B758" s="17" t="s">
        <v>1</v>
      </c>
      <c r="C758" s="18">
        <f>+C741</f>
        <v>21</v>
      </c>
      <c r="D758" s="19" t="s">
        <v>11</v>
      </c>
      <c r="E758" s="19"/>
      <c r="F758" s="19"/>
      <c r="G758" s="26"/>
      <c r="H758" s="19"/>
      <c r="I758" s="19"/>
      <c r="J758" s="19"/>
      <c r="K758" s="20"/>
    </row>
    <row r="760" spans="2:11" ht="23.25">
      <c r="B760" s="213"/>
      <c r="C760" s="25"/>
      <c r="D760" s="14"/>
      <c r="E760" s="14"/>
      <c r="F760" s="14"/>
      <c r="G760" s="213"/>
      <c r="H760" s="25"/>
      <c r="I760" s="14"/>
      <c r="J760" s="14"/>
      <c r="K760" s="14"/>
    </row>
    <row r="761" ht="23.25">
      <c r="B761" s="6" t="s">
        <v>40</v>
      </c>
    </row>
    <row r="769" spans="3:10" ht="23.25">
      <c r="C769" s="516" t="s">
        <v>54</v>
      </c>
      <c r="D769" s="516"/>
      <c r="E769" s="516"/>
      <c r="F769" s="516"/>
      <c r="G769" s="516"/>
      <c r="H769" s="516"/>
      <c r="I769" s="516"/>
      <c r="J769" s="516"/>
    </row>
    <row r="770" spans="3:10" ht="23.25">
      <c r="C770" s="516" t="s">
        <v>75</v>
      </c>
      <c r="D770" s="516"/>
      <c r="E770" s="516"/>
      <c r="F770" s="516"/>
      <c r="G770" s="516"/>
      <c r="H770" s="516"/>
      <c r="I770" s="516"/>
      <c r="J770" s="516"/>
    </row>
    <row r="771" spans="9:11" ht="23.25">
      <c r="I771" s="7" t="s">
        <v>53</v>
      </c>
      <c r="J771" s="6">
        <f>+J707+1</f>
        <v>13</v>
      </c>
      <c r="K771" s="6" t="s">
        <v>52</v>
      </c>
    </row>
    <row r="772" spans="6:8" ht="23.25">
      <c r="F772" s="7" t="s">
        <v>1</v>
      </c>
      <c r="G772" s="214">
        <v>21</v>
      </c>
      <c r="H772" s="6" t="s">
        <v>11</v>
      </c>
    </row>
    <row r="773" ht="23.25">
      <c r="B773" s="6" t="s">
        <v>42</v>
      </c>
    </row>
    <row r="774" spans="2:3" ht="23.25">
      <c r="B774" s="6" t="s">
        <v>2</v>
      </c>
      <c r="C774" s="6" t="s">
        <v>73</v>
      </c>
    </row>
    <row r="775" ht="23.25">
      <c r="B775" s="6" t="e">
        <f>+#REF!</f>
        <v>#REF!</v>
      </c>
    </row>
    <row r="776" spans="2:6" ht="23.25">
      <c r="B776" s="6" t="s">
        <v>72</v>
      </c>
      <c r="F776" s="6" t="s">
        <v>343</v>
      </c>
    </row>
    <row r="777" spans="2:8" ht="23.25">
      <c r="B777" s="6" t="s">
        <v>16</v>
      </c>
      <c r="C777" s="8" t="e">
        <f>+#REF!</f>
        <v>#REF!</v>
      </c>
      <c r="D777" s="6" t="s">
        <v>74</v>
      </c>
      <c r="H777" s="6" t="str">
        <f>+F776</f>
        <v>คณะกรรมการฯและคณะช่วยเหลือในการทำงาน</v>
      </c>
    </row>
    <row r="778" spans="2:6" ht="23.25">
      <c r="B778" s="6" t="s">
        <v>5</v>
      </c>
      <c r="E778" s="8" t="e">
        <f>+C777</f>
        <v>#REF!</v>
      </c>
      <c r="F778" s="6" t="s">
        <v>6</v>
      </c>
    </row>
    <row r="779" spans="2:8" ht="23.25">
      <c r="B779" s="6" t="s">
        <v>79</v>
      </c>
      <c r="G779" s="8" t="s">
        <v>660</v>
      </c>
      <c r="H779" s="6" t="s">
        <v>7</v>
      </c>
    </row>
    <row r="780" spans="2:7" ht="23.25">
      <c r="B780" s="6" t="s">
        <v>80</v>
      </c>
      <c r="G780" s="6" t="s">
        <v>166</v>
      </c>
    </row>
    <row r="781" spans="2:7" ht="23.25">
      <c r="B781" s="6" t="s">
        <v>110</v>
      </c>
      <c r="E781" s="6" t="s">
        <v>344</v>
      </c>
      <c r="G781" s="6" t="s">
        <v>31</v>
      </c>
    </row>
    <row r="782" ht="23.25">
      <c r="D782" s="6" t="s">
        <v>55</v>
      </c>
    </row>
    <row r="783" ht="23.25">
      <c r="D783" s="6" t="s">
        <v>9</v>
      </c>
    </row>
    <row r="784" ht="23.25">
      <c r="D784" s="6" t="s">
        <v>10</v>
      </c>
    </row>
    <row r="785" spans="2:11" ht="23.25">
      <c r="B785" s="9" t="s">
        <v>76</v>
      </c>
      <c r="C785" s="10" t="s">
        <v>45</v>
      </c>
      <c r="D785" s="10"/>
      <c r="E785" s="10"/>
      <c r="F785" s="10"/>
      <c r="G785" s="11" t="s">
        <v>43</v>
      </c>
      <c r="H785" s="10" t="s">
        <v>44</v>
      </c>
      <c r="I785" s="10"/>
      <c r="J785" s="10"/>
      <c r="K785" s="12"/>
    </row>
    <row r="786" spans="2:11" ht="23.25">
      <c r="B786" s="13"/>
      <c r="C786" s="14" t="s">
        <v>46</v>
      </c>
      <c r="D786" s="14"/>
      <c r="E786" s="14"/>
      <c r="F786" s="14"/>
      <c r="G786" s="212" t="s">
        <v>47</v>
      </c>
      <c r="H786" s="14" t="s">
        <v>15</v>
      </c>
      <c r="I786" s="14"/>
      <c r="J786" s="14"/>
      <c r="K786" s="15"/>
    </row>
    <row r="787" spans="2:11" ht="23.25">
      <c r="B787" s="212" t="s">
        <v>12</v>
      </c>
      <c r="C787" s="16" t="e">
        <f>+E778</f>
        <v>#REF!</v>
      </c>
      <c r="D787" s="14" t="s">
        <v>17</v>
      </c>
      <c r="E787" s="14"/>
      <c r="F787" s="14"/>
      <c r="G787" s="13"/>
      <c r="H787" s="213" t="s">
        <v>16</v>
      </c>
      <c r="I787" s="16" t="e">
        <f>+C787</f>
        <v>#REF!</v>
      </c>
      <c r="J787" s="14" t="s">
        <v>17</v>
      </c>
      <c r="K787" s="15"/>
    </row>
    <row r="788" spans="2:11" ht="23.25">
      <c r="B788" s="13"/>
      <c r="C788" s="14" t="s">
        <v>440</v>
      </c>
      <c r="D788" s="14"/>
      <c r="E788" s="14"/>
      <c r="F788" s="14"/>
      <c r="G788" s="13"/>
      <c r="H788" s="14"/>
      <c r="I788" s="14"/>
      <c r="J788" s="14"/>
      <c r="K788" s="15"/>
    </row>
    <row r="789" spans="2:11" ht="23.25">
      <c r="B789" s="13"/>
      <c r="C789" s="14"/>
      <c r="D789" s="14"/>
      <c r="E789" s="14"/>
      <c r="F789" s="14"/>
      <c r="G789" s="13"/>
      <c r="H789" s="14"/>
      <c r="I789" s="14"/>
      <c r="J789" s="14"/>
      <c r="K789" s="15"/>
    </row>
    <row r="790" spans="2:11" ht="23.25">
      <c r="B790" s="13" t="s">
        <v>3</v>
      </c>
      <c r="C790" s="14"/>
      <c r="D790" s="14"/>
      <c r="E790" s="14"/>
      <c r="F790" s="14"/>
      <c r="G790" s="13" t="s">
        <v>14</v>
      </c>
      <c r="H790" s="14"/>
      <c r="I790" s="14"/>
      <c r="J790" s="14"/>
      <c r="K790" s="15"/>
    </row>
    <row r="791" spans="2:11" ht="23.25">
      <c r="B791" s="13" t="s">
        <v>13</v>
      </c>
      <c r="C791" s="14"/>
      <c r="D791" s="14"/>
      <c r="E791" s="14"/>
      <c r="F791" s="14"/>
      <c r="G791" s="13" t="s">
        <v>2</v>
      </c>
      <c r="H791" s="14" t="s">
        <v>8</v>
      </c>
      <c r="I791" s="14"/>
      <c r="J791" s="14"/>
      <c r="K791" s="15"/>
    </row>
    <row r="792" spans="2:11" ht="23.25">
      <c r="B792" s="17" t="s">
        <v>1</v>
      </c>
      <c r="C792" s="18">
        <f>+G772</f>
        <v>21</v>
      </c>
      <c r="D792" s="19" t="s">
        <v>11</v>
      </c>
      <c r="E792" s="19"/>
      <c r="F792" s="19"/>
      <c r="G792" s="17" t="s">
        <v>1</v>
      </c>
      <c r="H792" s="18">
        <f>+C792</f>
        <v>21</v>
      </c>
      <c r="I792" s="19" t="s">
        <v>11</v>
      </c>
      <c r="J792" s="19"/>
      <c r="K792" s="20"/>
    </row>
    <row r="793" spans="2:11" ht="23.25">
      <c r="B793" s="11" t="s">
        <v>42</v>
      </c>
      <c r="C793" s="10"/>
      <c r="D793" s="10"/>
      <c r="E793" s="10"/>
      <c r="F793" s="10"/>
      <c r="G793" s="9" t="s">
        <v>47</v>
      </c>
      <c r="H793" s="10" t="s">
        <v>22</v>
      </c>
      <c r="I793" s="10"/>
      <c r="J793" s="10"/>
      <c r="K793" s="12"/>
    </row>
    <row r="794" spans="2:11" ht="23.25">
      <c r="B794" s="212" t="s">
        <v>47</v>
      </c>
      <c r="C794" s="14" t="s">
        <v>18</v>
      </c>
      <c r="D794" s="14"/>
      <c r="E794" s="14"/>
      <c r="F794" s="14"/>
      <c r="G794" s="13"/>
      <c r="H794" s="213"/>
      <c r="I794" s="16"/>
      <c r="J794" s="14"/>
      <c r="K794" s="15"/>
    </row>
    <row r="795" spans="2:11" ht="23.25">
      <c r="B795" s="212" t="s">
        <v>19</v>
      </c>
      <c r="C795" s="16" t="e">
        <f>+C787</f>
        <v>#REF!</v>
      </c>
      <c r="D795" s="14" t="s">
        <v>17</v>
      </c>
      <c r="E795" s="14"/>
      <c r="F795" s="14"/>
      <c r="G795" s="13"/>
      <c r="H795" s="213" t="s">
        <v>19</v>
      </c>
      <c r="I795" s="21" t="e">
        <f>+C795</f>
        <v>#REF!</v>
      </c>
      <c r="J795" s="14" t="s">
        <v>17</v>
      </c>
      <c r="K795" s="15"/>
    </row>
    <row r="796" spans="2:11" ht="23.25">
      <c r="B796" s="212"/>
      <c r="C796" s="16"/>
      <c r="D796" s="14"/>
      <c r="E796" s="14"/>
      <c r="F796" s="14"/>
      <c r="G796" s="13"/>
      <c r="H796" s="14"/>
      <c r="I796" s="14"/>
      <c r="J796" s="14"/>
      <c r="K796" s="15"/>
    </row>
    <row r="797" spans="2:11" ht="23.25">
      <c r="B797" s="13"/>
      <c r="C797" s="14" t="s">
        <v>20</v>
      </c>
      <c r="D797" s="14"/>
      <c r="E797" s="14"/>
      <c r="F797" s="14"/>
      <c r="G797" s="13"/>
      <c r="H797" s="14" t="s">
        <v>23</v>
      </c>
      <c r="I797" s="14"/>
      <c r="J797" s="14"/>
      <c r="K797" s="15"/>
    </row>
    <row r="798" spans="2:11" ht="23.25">
      <c r="B798" s="13"/>
      <c r="C798" s="14" t="s">
        <v>21</v>
      </c>
      <c r="D798" s="14"/>
      <c r="E798" s="14"/>
      <c r="F798" s="14"/>
      <c r="G798" s="13" t="s">
        <v>25</v>
      </c>
      <c r="H798" s="14"/>
      <c r="I798" s="14"/>
      <c r="J798" s="14"/>
      <c r="K798" s="15"/>
    </row>
    <row r="799" spans="2:11" ht="23.25">
      <c r="B799" s="13" t="s">
        <v>26</v>
      </c>
      <c r="C799" s="14"/>
      <c r="D799" s="14"/>
      <c r="E799" s="14"/>
      <c r="F799" s="14"/>
      <c r="G799" s="13" t="s">
        <v>24</v>
      </c>
      <c r="H799" s="14"/>
      <c r="I799" s="14"/>
      <c r="J799" s="14"/>
      <c r="K799" s="15"/>
    </row>
    <row r="800" spans="2:11" ht="23.25">
      <c r="B800" s="17" t="s">
        <v>1</v>
      </c>
      <c r="C800" s="18">
        <f>+C792</f>
        <v>21</v>
      </c>
      <c r="D800" s="19" t="s">
        <v>11</v>
      </c>
      <c r="E800" s="19"/>
      <c r="F800" s="19"/>
      <c r="G800" s="17" t="s">
        <v>1</v>
      </c>
      <c r="H800" s="18">
        <f>+C800</f>
        <v>21</v>
      </c>
      <c r="I800" s="19" t="s">
        <v>11</v>
      </c>
      <c r="J800" s="19"/>
      <c r="K800" s="20"/>
    </row>
    <row r="801" spans="2:11" ht="23.25">
      <c r="B801" s="9" t="s">
        <v>50</v>
      </c>
      <c r="C801" s="22" t="s">
        <v>47</v>
      </c>
      <c r="D801" s="23" t="s">
        <v>49</v>
      </c>
      <c r="E801" s="22" t="s">
        <v>47</v>
      </c>
      <c r="F801" s="23" t="s">
        <v>48</v>
      </c>
      <c r="G801" s="517" t="s">
        <v>51</v>
      </c>
      <c r="H801" s="518"/>
      <c r="I801" s="518"/>
      <c r="J801" s="518"/>
      <c r="K801" s="519"/>
    </row>
    <row r="802" spans="2:11" ht="23.25">
      <c r="B802" s="13" t="s">
        <v>77</v>
      </c>
      <c r="C802" s="14"/>
      <c r="D802" s="14"/>
      <c r="E802" s="14"/>
      <c r="F802" s="14"/>
      <c r="G802" s="13"/>
      <c r="H802" s="14"/>
      <c r="I802" s="14"/>
      <c r="J802" s="14"/>
      <c r="K802" s="15"/>
    </row>
    <row r="803" spans="2:11" ht="23.25">
      <c r="B803" s="13" t="s">
        <v>27</v>
      </c>
      <c r="C803" s="14" t="s">
        <v>329</v>
      </c>
      <c r="D803" s="14"/>
      <c r="E803" s="14"/>
      <c r="F803" s="14"/>
      <c r="G803" s="13" t="s">
        <v>35</v>
      </c>
      <c r="H803" s="14"/>
      <c r="I803" s="14"/>
      <c r="J803" s="14"/>
      <c r="K803" s="15"/>
    </row>
    <row r="804" spans="2:11" ht="23.25">
      <c r="B804" s="212" t="s">
        <v>28</v>
      </c>
      <c r="C804" s="14" t="e">
        <f>+#REF!</f>
        <v>#REF!</v>
      </c>
      <c r="D804" s="14"/>
      <c r="E804" s="14"/>
      <c r="F804" s="24"/>
      <c r="G804" s="13" t="s">
        <v>36</v>
      </c>
      <c r="H804" s="14"/>
      <c r="I804" s="14"/>
      <c r="J804" s="14"/>
      <c r="K804" s="15"/>
    </row>
    <row r="805" spans="2:11" ht="23.25">
      <c r="B805" s="212" t="s">
        <v>1</v>
      </c>
      <c r="C805" s="25">
        <f>+C800</f>
        <v>21</v>
      </c>
      <c r="D805" s="14" t="s">
        <v>11</v>
      </c>
      <c r="E805" s="14"/>
      <c r="F805" s="14"/>
      <c r="G805" s="13"/>
      <c r="H805" s="14"/>
      <c r="I805" s="14"/>
      <c r="J805" s="14"/>
      <c r="K805" s="15"/>
    </row>
    <row r="806" spans="2:11" ht="23.25">
      <c r="B806" s="13" t="s">
        <v>29</v>
      </c>
      <c r="C806" s="16" t="e">
        <f>+C795</f>
        <v>#REF!</v>
      </c>
      <c r="D806" s="14" t="s">
        <v>17</v>
      </c>
      <c r="E806" s="14"/>
      <c r="F806" s="14"/>
      <c r="G806" s="13" t="s">
        <v>37</v>
      </c>
      <c r="H806" s="14"/>
      <c r="I806" s="14"/>
      <c r="J806" s="14"/>
      <c r="K806" s="15"/>
    </row>
    <row r="807" spans="2:11" ht="23.25">
      <c r="B807" s="13"/>
      <c r="C807" s="14" t="str">
        <f>+C788</f>
        <v>(สองหมื่นสี่พันหกร้อยบาทถ้วน)</v>
      </c>
      <c r="D807" s="14"/>
      <c r="E807" s="14"/>
      <c r="F807" s="14"/>
      <c r="G807" s="13" t="s">
        <v>357</v>
      </c>
      <c r="H807" s="14"/>
      <c r="I807" s="14"/>
      <c r="J807" s="14"/>
      <c r="K807" s="15"/>
    </row>
    <row r="808" spans="2:11" ht="23.25">
      <c r="B808" s="13" t="s">
        <v>32</v>
      </c>
      <c r="C808" s="14" t="str">
        <f>+G780</f>
        <v>นายวีรพล  ภิญโญยาง</v>
      </c>
      <c r="D808" s="14"/>
      <c r="E808" s="14" t="str">
        <f>+B781</f>
        <v>นายจิรยุทธ์  เที่ยงสันเทียะ</v>
      </c>
      <c r="F808" s="14"/>
      <c r="G808" s="13"/>
      <c r="H808" s="14"/>
      <c r="I808" s="14"/>
      <c r="J808" s="14"/>
      <c r="K808" s="15"/>
    </row>
    <row r="809" spans="2:11" ht="23.25">
      <c r="B809" s="26"/>
      <c r="C809" s="19" t="str">
        <f>+E781</f>
        <v>นายรวิโรจน์  หมู่ไพบูลย์</v>
      </c>
      <c r="D809" s="19"/>
      <c r="E809" s="19"/>
      <c r="F809" s="19"/>
      <c r="G809" s="26"/>
      <c r="H809" s="19"/>
      <c r="I809" s="19"/>
      <c r="J809" s="19"/>
      <c r="K809" s="20"/>
    </row>
    <row r="810" spans="3:10" ht="23.25">
      <c r="C810" s="520" t="s">
        <v>4</v>
      </c>
      <c r="D810" s="520"/>
      <c r="E810" s="520"/>
      <c r="F810" s="520"/>
      <c r="G810" s="520"/>
      <c r="H810" s="520"/>
      <c r="I810" s="520"/>
      <c r="J810" s="520"/>
    </row>
    <row r="811" spans="2:11" ht="23.25">
      <c r="B811" s="11"/>
      <c r="C811" s="10"/>
      <c r="D811" s="10"/>
      <c r="E811" s="10"/>
      <c r="F811" s="10"/>
      <c r="G811" s="11"/>
      <c r="H811" s="10"/>
      <c r="I811" s="10"/>
      <c r="J811" s="10"/>
      <c r="K811" s="12"/>
    </row>
    <row r="812" spans="2:11" ht="23.25">
      <c r="B812" s="521" t="s">
        <v>33</v>
      </c>
      <c r="C812" s="522"/>
      <c r="D812" s="523" t="e">
        <f>+C806</f>
        <v>#REF!</v>
      </c>
      <c r="E812" s="523"/>
      <c r="F812" s="14" t="s">
        <v>17</v>
      </c>
      <c r="G812" s="13" t="s">
        <v>38</v>
      </c>
      <c r="H812" s="14"/>
      <c r="I812" s="14"/>
      <c r="J812" s="16" t="e">
        <f>+D812</f>
        <v>#REF!</v>
      </c>
      <c r="K812" s="15" t="s">
        <v>17</v>
      </c>
    </row>
    <row r="813" spans="2:11" ht="23.25">
      <c r="B813" s="13"/>
      <c r="C813" s="14"/>
      <c r="D813" s="14"/>
      <c r="E813" s="14"/>
      <c r="F813" s="14"/>
      <c r="G813" s="13"/>
      <c r="H813" s="14"/>
      <c r="I813" s="14"/>
      <c r="J813" s="14"/>
      <c r="K813" s="15"/>
    </row>
    <row r="814" spans="2:11" ht="23.25">
      <c r="B814" s="13" t="s">
        <v>78</v>
      </c>
      <c r="D814" s="14"/>
      <c r="E814" s="14"/>
      <c r="F814" s="14"/>
      <c r="G814" s="13"/>
      <c r="H814" s="14" t="s">
        <v>39</v>
      </c>
      <c r="I814" s="14"/>
      <c r="J814" s="14"/>
      <c r="K814" s="15"/>
    </row>
    <row r="815" spans="2:11" ht="23.25">
      <c r="B815" s="13"/>
      <c r="D815" s="14" t="str">
        <f>+G780</f>
        <v>นายวีรพล  ภิญโญยาง</v>
      </c>
      <c r="E815" s="14"/>
      <c r="F815" s="14"/>
      <c r="G815" s="13" t="s">
        <v>359</v>
      </c>
      <c r="H815" s="14"/>
      <c r="I815" s="14"/>
      <c r="J815" s="14"/>
      <c r="K815" s="15"/>
    </row>
    <row r="816" spans="2:11" ht="23.25">
      <c r="B816" s="13"/>
      <c r="D816" s="14"/>
      <c r="E816" s="14"/>
      <c r="F816" s="14"/>
      <c r="G816" s="13" t="s">
        <v>41</v>
      </c>
      <c r="H816" s="14"/>
      <c r="I816" s="14"/>
      <c r="J816" s="14"/>
      <c r="K816" s="15"/>
    </row>
    <row r="817" spans="2:11" ht="23.25">
      <c r="B817" s="13" t="s">
        <v>78</v>
      </c>
      <c r="D817" s="14"/>
      <c r="E817" s="14"/>
      <c r="F817" s="14"/>
      <c r="G817" s="212" t="s">
        <v>1</v>
      </c>
      <c r="H817" s="25">
        <f>+C822</f>
        <v>21</v>
      </c>
      <c r="I817" s="14" t="s">
        <v>11</v>
      </c>
      <c r="J817" s="14"/>
      <c r="K817" s="15"/>
    </row>
    <row r="818" spans="2:11" ht="23.25">
      <c r="B818" s="13"/>
      <c r="D818" s="14" t="str">
        <f>+B781</f>
        <v>นายจิรยุทธ์  เที่ยงสันเทียะ</v>
      </c>
      <c r="E818" s="14"/>
      <c r="F818" s="14"/>
      <c r="G818" s="13"/>
      <c r="H818" s="14"/>
      <c r="I818" s="14"/>
      <c r="J818" s="14"/>
      <c r="K818" s="15"/>
    </row>
    <row r="819" spans="2:11" ht="23.25">
      <c r="B819" s="13"/>
      <c r="C819" s="14"/>
      <c r="D819" s="14"/>
      <c r="E819" s="14"/>
      <c r="F819" s="14"/>
      <c r="G819" s="13"/>
      <c r="H819" s="14"/>
      <c r="I819" s="14"/>
      <c r="J819" s="14"/>
      <c r="K819" s="15"/>
    </row>
    <row r="820" spans="2:11" ht="23.25">
      <c r="B820" s="13" t="s">
        <v>78</v>
      </c>
      <c r="C820" s="14"/>
      <c r="D820" s="14"/>
      <c r="E820" s="14"/>
      <c r="F820" s="14"/>
      <c r="G820" s="13"/>
      <c r="H820" s="14"/>
      <c r="I820" s="14"/>
      <c r="J820" s="14"/>
      <c r="K820" s="15"/>
    </row>
    <row r="821" spans="2:11" ht="23.25">
      <c r="B821" s="13"/>
      <c r="C821" s="14"/>
      <c r="D821" s="14" t="str">
        <f>+C809</f>
        <v>นายรวิโรจน์  หมู่ไพบูลย์</v>
      </c>
      <c r="E821" s="14"/>
      <c r="F821" s="14"/>
      <c r="G821" s="13"/>
      <c r="H821" s="14"/>
      <c r="I821" s="14"/>
      <c r="J821" s="14"/>
      <c r="K821" s="15"/>
    </row>
    <row r="822" spans="2:11" ht="23.25">
      <c r="B822" s="17" t="s">
        <v>1</v>
      </c>
      <c r="C822" s="18">
        <f>+C805</f>
        <v>21</v>
      </c>
      <c r="D822" s="19" t="s">
        <v>11</v>
      </c>
      <c r="E822" s="19"/>
      <c r="F822" s="19"/>
      <c r="G822" s="26"/>
      <c r="H822" s="19"/>
      <c r="I822" s="19"/>
      <c r="J822" s="19"/>
      <c r="K822" s="20"/>
    </row>
    <row r="824" spans="2:11" ht="23.25">
      <c r="B824" s="213"/>
      <c r="C824" s="25"/>
      <c r="D824" s="14"/>
      <c r="E824" s="14"/>
      <c r="F824" s="14"/>
      <c r="G824" s="213"/>
      <c r="H824" s="25"/>
      <c r="I824" s="14"/>
      <c r="J824" s="14"/>
      <c r="K824" s="14"/>
    </row>
    <row r="825" ht="23.25">
      <c r="B825" s="6" t="s">
        <v>40</v>
      </c>
    </row>
    <row r="833" spans="3:10" ht="23.25">
      <c r="C833" s="516" t="s">
        <v>54</v>
      </c>
      <c r="D833" s="516"/>
      <c r="E833" s="516"/>
      <c r="F833" s="516"/>
      <c r="G833" s="516"/>
      <c r="H833" s="516"/>
      <c r="I833" s="516"/>
      <c r="J833" s="516"/>
    </row>
    <row r="834" spans="3:10" ht="23.25">
      <c r="C834" s="516" t="s">
        <v>75</v>
      </c>
      <c r="D834" s="516"/>
      <c r="E834" s="516"/>
      <c r="F834" s="516"/>
      <c r="G834" s="516"/>
      <c r="H834" s="516"/>
      <c r="I834" s="516"/>
      <c r="J834" s="516"/>
    </row>
    <row r="835" spans="9:11" ht="23.25">
      <c r="I835" s="7" t="s">
        <v>53</v>
      </c>
      <c r="J835" s="6">
        <f>+J771+1</f>
        <v>14</v>
      </c>
      <c r="K835" s="6" t="s">
        <v>52</v>
      </c>
    </row>
    <row r="836" spans="6:8" ht="23.25">
      <c r="F836" s="7" t="s">
        <v>1</v>
      </c>
      <c r="G836" s="214">
        <v>21</v>
      </c>
      <c r="H836" s="6" t="s">
        <v>11</v>
      </c>
    </row>
    <row r="837" ht="23.25">
      <c r="B837" s="6" t="s">
        <v>42</v>
      </c>
    </row>
    <row r="838" spans="2:3" ht="23.25">
      <c r="B838" s="6" t="s">
        <v>2</v>
      </c>
      <c r="C838" s="6" t="s">
        <v>73</v>
      </c>
    </row>
    <row r="839" ht="23.25">
      <c r="B839" s="6" t="e">
        <f>+#REF!</f>
        <v>#REF!</v>
      </c>
    </row>
    <row r="840" spans="2:6" ht="23.25">
      <c r="B840" s="6" t="s">
        <v>72</v>
      </c>
      <c r="F840" s="6" t="s">
        <v>346</v>
      </c>
    </row>
    <row r="841" spans="2:8" ht="23.25">
      <c r="B841" s="6" t="s">
        <v>16</v>
      </c>
      <c r="C841" s="8" t="e">
        <f>+#REF!</f>
        <v>#REF!</v>
      </c>
      <c r="D841" s="6" t="s">
        <v>74</v>
      </c>
      <c r="H841" s="6" t="str">
        <f>+F840</f>
        <v>โรงพยาบาลส่งเสริมสุขภาพตำบลโอโล</v>
      </c>
    </row>
    <row r="842" spans="2:6" ht="23.25">
      <c r="B842" s="6" t="s">
        <v>5</v>
      </c>
      <c r="E842" s="8" t="e">
        <f>+C841</f>
        <v>#REF!</v>
      </c>
      <c r="F842" s="6" t="s">
        <v>6</v>
      </c>
    </row>
    <row r="843" spans="2:8" ht="23.25">
      <c r="B843" s="6" t="s">
        <v>79</v>
      </c>
      <c r="G843" s="8" t="s">
        <v>660</v>
      </c>
      <c r="H843" s="6" t="s">
        <v>7</v>
      </c>
    </row>
    <row r="844" spans="2:10" ht="23.25">
      <c r="B844" s="6" t="s">
        <v>80</v>
      </c>
      <c r="G844" s="6" t="str">
        <f>+'10.ชื่อโคงการ ชื่อบัญฃี เลขที่'!C119</f>
        <v>นายณรงค์  กุลแก้ว</v>
      </c>
      <c r="J844" s="6" t="str">
        <f>+'10.ชื่อโคงการ ชื่อบัญฃี เลขที่'!C120</f>
        <v>น.ส.หทัยชนก ปกคุ้ม</v>
      </c>
    </row>
    <row r="845" spans="2:5" ht="23.25">
      <c r="B845" s="6" t="str">
        <f>+'10.ชื่อโคงการ ชื่อบัญฃี เลขที่'!C121</f>
        <v>นางสาวสุจิตตรา กอบการดี</v>
      </c>
      <c r="E845" s="6" t="s">
        <v>31</v>
      </c>
    </row>
    <row r="846" ht="23.25">
      <c r="D846" s="6" t="s">
        <v>55</v>
      </c>
    </row>
    <row r="847" ht="23.25">
      <c r="D847" s="6" t="s">
        <v>9</v>
      </c>
    </row>
    <row r="848" ht="23.25">
      <c r="D848" s="6" t="s">
        <v>10</v>
      </c>
    </row>
    <row r="849" spans="2:11" ht="23.25">
      <c r="B849" s="9" t="s">
        <v>76</v>
      </c>
      <c r="C849" s="10" t="s">
        <v>45</v>
      </c>
      <c r="D849" s="10"/>
      <c r="E849" s="10"/>
      <c r="F849" s="10"/>
      <c r="G849" s="11" t="s">
        <v>43</v>
      </c>
      <c r="H849" s="10" t="s">
        <v>44</v>
      </c>
      <c r="I849" s="10"/>
      <c r="J849" s="10"/>
      <c r="K849" s="12"/>
    </row>
    <row r="850" spans="2:11" ht="23.25">
      <c r="B850" s="13"/>
      <c r="C850" s="14" t="s">
        <v>46</v>
      </c>
      <c r="D850" s="14"/>
      <c r="E850" s="14"/>
      <c r="F850" s="14"/>
      <c r="G850" s="212" t="s">
        <v>47</v>
      </c>
      <c r="H850" s="14" t="s">
        <v>15</v>
      </c>
      <c r="I850" s="14"/>
      <c r="J850" s="14"/>
      <c r="K850" s="15"/>
    </row>
    <row r="851" spans="2:11" ht="23.25">
      <c r="B851" s="212" t="s">
        <v>12</v>
      </c>
      <c r="C851" s="16" t="e">
        <f>+E842</f>
        <v>#REF!</v>
      </c>
      <c r="D851" s="14" t="s">
        <v>17</v>
      </c>
      <c r="E851" s="14"/>
      <c r="F851" s="14"/>
      <c r="G851" s="13"/>
      <c r="H851" s="213" t="s">
        <v>16</v>
      </c>
      <c r="I851" s="16" t="e">
        <f>+C851</f>
        <v>#REF!</v>
      </c>
      <c r="J851" s="14" t="s">
        <v>17</v>
      </c>
      <c r="K851" s="15"/>
    </row>
    <row r="852" spans="2:11" ht="23.25">
      <c r="B852" s="13"/>
      <c r="C852" s="14" t="s">
        <v>347</v>
      </c>
      <c r="D852" s="14"/>
      <c r="E852" s="14"/>
      <c r="F852" s="14"/>
      <c r="G852" s="13"/>
      <c r="H852" s="14"/>
      <c r="I852" s="14"/>
      <c r="J852" s="14"/>
      <c r="K852" s="15"/>
    </row>
    <row r="853" spans="2:11" ht="23.25">
      <c r="B853" s="13"/>
      <c r="C853" s="14"/>
      <c r="D853" s="14"/>
      <c r="E853" s="14"/>
      <c r="F853" s="14"/>
      <c r="G853" s="13"/>
      <c r="H853" s="14"/>
      <c r="I853" s="14"/>
      <c r="J853" s="14"/>
      <c r="K853" s="15"/>
    </row>
    <row r="854" spans="2:11" ht="23.25">
      <c r="B854" s="13" t="s">
        <v>3</v>
      </c>
      <c r="C854" s="14"/>
      <c r="D854" s="14"/>
      <c r="E854" s="14"/>
      <c r="F854" s="14"/>
      <c r="G854" s="13" t="s">
        <v>14</v>
      </c>
      <c r="H854" s="14"/>
      <c r="I854" s="14"/>
      <c r="J854" s="14"/>
      <c r="K854" s="15"/>
    </row>
    <row r="855" spans="2:11" ht="23.25">
      <c r="B855" s="13" t="s">
        <v>13</v>
      </c>
      <c r="C855" s="14"/>
      <c r="D855" s="14"/>
      <c r="E855" s="14"/>
      <c r="F855" s="14"/>
      <c r="G855" s="13" t="s">
        <v>2</v>
      </c>
      <c r="H855" s="14" t="s">
        <v>8</v>
      </c>
      <c r="I855" s="14"/>
      <c r="J855" s="14"/>
      <c r="K855" s="15"/>
    </row>
    <row r="856" spans="2:11" ht="23.25">
      <c r="B856" s="17" t="s">
        <v>1</v>
      </c>
      <c r="C856" s="18">
        <f>+G836</f>
        <v>21</v>
      </c>
      <c r="D856" s="19" t="s">
        <v>11</v>
      </c>
      <c r="E856" s="19"/>
      <c r="F856" s="19"/>
      <c r="G856" s="17" t="s">
        <v>1</v>
      </c>
      <c r="H856" s="18">
        <f>+C856</f>
        <v>21</v>
      </c>
      <c r="I856" s="19" t="s">
        <v>11</v>
      </c>
      <c r="J856" s="19"/>
      <c r="K856" s="20"/>
    </row>
    <row r="857" spans="2:11" ht="23.25">
      <c r="B857" s="11" t="s">
        <v>42</v>
      </c>
      <c r="C857" s="10"/>
      <c r="D857" s="10"/>
      <c r="E857" s="10"/>
      <c r="F857" s="10"/>
      <c r="G857" s="9" t="s">
        <v>47</v>
      </c>
      <c r="H857" s="10" t="s">
        <v>22</v>
      </c>
      <c r="I857" s="10"/>
      <c r="J857" s="10"/>
      <c r="K857" s="12"/>
    </row>
    <row r="858" spans="2:11" ht="23.25">
      <c r="B858" s="212" t="s">
        <v>47</v>
      </c>
      <c r="C858" s="14" t="s">
        <v>18</v>
      </c>
      <c r="D858" s="14"/>
      <c r="E858" s="14"/>
      <c r="F858" s="14"/>
      <c r="G858" s="13"/>
      <c r="H858" s="213"/>
      <c r="I858" s="16"/>
      <c r="J858" s="14"/>
      <c r="K858" s="15"/>
    </row>
    <row r="859" spans="2:11" ht="23.25">
      <c r="B859" s="212" t="s">
        <v>19</v>
      </c>
      <c r="C859" s="16" t="e">
        <f>+C851</f>
        <v>#REF!</v>
      </c>
      <c r="D859" s="14" t="s">
        <v>17</v>
      </c>
      <c r="E859" s="14"/>
      <c r="F859" s="14"/>
      <c r="G859" s="13"/>
      <c r="H859" s="213" t="s">
        <v>19</v>
      </c>
      <c r="I859" s="21" t="e">
        <f>+C859</f>
        <v>#REF!</v>
      </c>
      <c r="J859" s="14" t="s">
        <v>17</v>
      </c>
      <c r="K859" s="15"/>
    </row>
    <row r="860" spans="2:11" ht="23.25">
      <c r="B860" s="212"/>
      <c r="C860" s="16"/>
      <c r="D860" s="14"/>
      <c r="E860" s="14"/>
      <c r="F860" s="14"/>
      <c r="G860" s="13"/>
      <c r="H860" s="14"/>
      <c r="I860" s="14"/>
      <c r="J860" s="14"/>
      <c r="K860" s="15"/>
    </row>
    <row r="861" spans="2:11" ht="23.25">
      <c r="B861" s="13"/>
      <c r="C861" s="14" t="s">
        <v>20</v>
      </c>
      <c r="D861" s="14"/>
      <c r="E861" s="14"/>
      <c r="F861" s="14"/>
      <c r="G861" s="13"/>
      <c r="H861" s="14" t="s">
        <v>23</v>
      </c>
      <c r="I861" s="14"/>
      <c r="J861" s="14"/>
      <c r="K861" s="15"/>
    </row>
    <row r="862" spans="2:11" ht="23.25">
      <c r="B862" s="13"/>
      <c r="C862" s="14" t="s">
        <v>21</v>
      </c>
      <c r="D862" s="14"/>
      <c r="E862" s="14"/>
      <c r="F862" s="14"/>
      <c r="G862" s="13" t="s">
        <v>25</v>
      </c>
      <c r="H862" s="14"/>
      <c r="I862" s="14"/>
      <c r="J862" s="14"/>
      <c r="K862" s="15"/>
    </row>
    <row r="863" spans="2:11" ht="23.25">
      <c r="B863" s="13" t="s">
        <v>26</v>
      </c>
      <c r="C863" s="14"/>
      <c r="D863" s="14"/>
      <c r="E863" s="14"/>
      <c r="F863" s="14"/>
      <c r="G863" s="13" t="s">
        <v>24</v>
      </c>
      <c r="H863" s="14"/>
      <c r="I863" s="14"/>
      <c r="J863" s="14"/>
      <c r="K863" s="15"/>
    </row>
    <row r="864" spans="2:11" ht="23.25">
      <c r="B864" s="17" t="s">
        <v>1</v>
      </c>
      <c r="C864" s="18">
        <f>+C856</f>
        <v>21</v>
      </c>
      <c r="D864" s="19" t="s">
        <v>11</v>
      </c>
      <c r="E864" s="19"/>
      <c r="F864" s="19"/>
      <c r="G864" s="17" t="s">
        <v>1</v>
      </c>
      <c r="H864" s="18">
        <f>+C864</f>
        <v>21</v>
      </c>
      <c r="I864" s="19" t="s">
        <v>11</v>
      </c>
      <c r="J864" s="19"/>
      <c r="K864" s="20"/>
    </row>
    <row r="865" spans="2:11" ht="23.25">
      <c r="B865" s="9" t="s">
        <v>50</v>
      </c>
      <c r="C865" s="22" t="s">
        <v>47</v>
      </c>
      <c r="D865" s="23" t="s">
        <v>49</v>
      </c>
      <c r="E865" s="22" t="s">
        <v>47</v>
      </c>
      <c r="F865" s="23" t="s">
        <v>48</v>
      </c>
      <c r="G865" s="517" t="s">
        <v>51</v>
      </c>
      <c r="H865" s="518"/>
      <c r="I865" s="518"/>
      <c r="J865" s="518"/>
      <c r="K865" s="519"/>
    </row>
    <row r="866" spans="2:11" ht="23.25">
      <c r="B866" s="13" t="s">
        <v>77</v>
      </c>
      <c r="C866" s="14"/>
      <c r="D866" s="14"/>
      <c r="E866" s="14"/>
      <c r="F866" s="14"/>
      <c r="G866" s="13"/>
      <c r="H866" s="14"/>
      <c r="I866" s="14"/>
      <c r="J866" s="14"/>
      <c r="K866" s="15"/>
    </row>
    <row r="867" spans="2:11" ht="23.25">
      <c r="B867" s="13" t="s">
        <v>27</v>
      </c>
      <c r="C867" s="14" t="e">
        <f>+#REF!</f>
        <v>#REF!</v>
      </c>
      <c r="D867" s="14"/>
      <c r="E867" s="14"/>
      <c r="F867" s="14"/>
      <c r="G867" s="13" t="s">
        <v>35</v>
      </c>
      <c r="H867" s="14"/>
      <c r="I867" s="14"/>
      <c r="J867" s="14"/>
      <c r="K867" s="15"/>
    </row>
    <row r="868" spans="2:11" ht="23.25">
      <c r="B868" s="212" t="s">
        <v>28</v>
      </c>
      <c r="C868" s="14" t="e">
        <f>+#REF!</f>
        <v>#REF!</v>
      </c>
      <c r="D868" s="14"/>
      <c r="E868" s="14"/>
      <c r="F868" s="24"/>
      <c r="G868" s="13" t="s">
        <v>36</v>
      </c>
      <c r="H868" s="14"/>
      <c r="I868" s="14"/>
      <c r="J868" s="14"/>
      <c r="K868" s="15"/>
    </row>
    <row r="869" spans="2:11" ht="23.25">
      <c r="B869" s="212" t="s">
        <v>1</v>
      </c>
      <c r="C869" s="25">
        <f>+C864</f>
        <v>21</v>
      </c>
      <c r="D869" s="14" t="s">
        <v>11</v>
      </c>
      <c r="E869" s="14"/>
      <c r="F869" s="14"/>
      <c r="G869" s="13"/>
      <c r="H869" s="14"/>
      <c r="I869" s="14"/>
      <c r="J869" s="14"/>
      <c r="K869" s="15"/>
    </row>
    <row r="870" spans="2:11" ht="23.25">
      <c r="B870" s="13" t="s">
        <v>29</v>
      </c>
      <c r="C870" s="16" t="e">
        <f>+C859</f>
        <v>#REF!</v>
      </c>
      <c r="D870" s="14" t="s">
        <v>17</v>
      </c>
      <c r="E870" s="14"/>
      <c r="F870" s="14"/>
      <c r="G870" s="13" t="s">
        <v>37</v>
      </c>
      <c r="H870" s="14"/>
      <c r="I870" s="14"/>
      <c r="J870" s="14"/>
      <c r="K870" s="15"/>
    </row>
    <row r="871" spans="2:11" ht="23.25">
      <c r="B871" s="13"/>
      <c r="C871" s="14" t="str">
        <f>+C852</f>
        <v>(หนึ่งหมื่นบาทถ้วน)</v>
      </c>
      <c r="D871" s="14"/>
      <c r="E871" s="14"/>
      <c r="F871" s="14"/>
      <c r="G871" s="13" t="s">
        <v>357</v>
      </c>
      <c r="H871" s="14"/>
      <c r="I871" s="14"/>
      <c r="J871" s="14"/>
      <c r="K871" s="15"/>
    </row>
    <row r="872" spans="2:11" ht="23.25">
      <c r="B872" s="13" t="s">
        <v>32</v>
      </c>
      <c r="C872" s="14" t="str">
        <f>+G844</f>
        <v>นายณรงค์  กุลแก้ว</v>
      </c>
      <c r="D872" s="14"/>
      <c r="E872" s="14" t="str">
        <f>+B845</f>
        <v>นางสาวสุจิตตรา กอบการดี</v>
      </c>
      <c r="F872" s="14"/>
      <c r="G872" s="13"/>
      <c r="H872" s="14"/>
      <c r="I872" s="14"/>
      <c r="J872" s="14"/>
      <c r="K872" s="15"/>
    </row>
    <row r="873" spans="2:11" ht="23.25">
      <c r="B873" s="26"/>
      <c r="C873" s="19" t="str">
        <f>+J844</f>
        <v>น.ส.หทัยชนก ปกคุ้ม</v>
      </c>
      <c r="D873" s="19"/>
      <c r="E873" s="19"/>
      <c r="F873" s="19"/>
      <c r="G873" s="26"/>
      <c r="H873" s="19"/>
      <c r="I873" s="19"/>
      <c r="J873" s="19"/>
      <c r="K873" s="20"/>
    </row>
    <row r="874" spans="3:10" ht="23.25">
      <c r="C874" s="520" t="s">
        <v>4</v>
      </c>
      <c r="D874" s="520"/>
      <c r="E874" s="520"/>
      <c r="F874" s="520"/>
      <c r="G874" s="520"/>
      <c r="H874" s="520"/>
      <c r="I874" s="520"/>
      <c r="J874" s="520"/>
    </row>
    <row r="875" spans="2:11" ht="23.25">
      <c r="B875" s="11"/>
      <c r="C875" s="10"/>
      <c r="D875" s="10"/>
      <c r="E875" s="10"/>
      <c r="F875" s="10"/>
      <c r="G875" s="11"/>
      <c r="H875" s="10"/>
      <c r="I875" s="10"/>
      <c r="J875" s="10"/>
      <c r="K875" s="12"/>
    </row>
    <row r="876" spans="2:11" ht="23.25">
      <c r="B876" s="521" t="s">
        <v>33</v>
      </c>
      <c r="C876" s="522"/>
      <c r="D876" s="523" t="e">
        <f>+C870</f>
        <v>#REF!</v>
      </c>
      <c r="E876" s="523"/>
      <c r="F876" s="14" t="s">
        <v>17</v>
      </c>
      <c r="G876" s="13" t="s">
        <v>38</v>
      </c>
      <c r="H876" s="14"/>
      <c r="I876" s="14"/>
      <c r="J876" s="16" t="e">
        <f>+D876</f>
        <v>#REF!</v>
      </c>
      <c r="K876" s="15" t="s">
        <v>17</v>
      </c>
    </row>
    <row r="877" spans="2:11" ht="23.25">
      <c r="B877" s="13"/>
      <c r="C877" s="14"/>
      <c r="D877" s="14"/>
      <c r="E877" s="14"/>
      <c r="F877" s="14"/>
      <c r="G877" s="13"/>
      <c r="H877" s="14"/>
      <c r="I877" s="14"/>
      <c r="J877" s="14"/>
      <c r="K877" s="15"/>
    </row>
    <row r="878" spans="2:11" ht="23.25">
      <c r="B878" s="13" t="s">
        <v>78</v>
      </c>
      <c r="D878" s="14"/>
      <c r="E878" s="14"/>
      <c r="F878" s="14"/>
      <c r="G878" s="13"/>
      <c r="H878" s="14" t="s">
        <v>39</v>
      </c>
      <c r="I878" s="14"/>
      <c r="J878" s="14"/>
      <c r="K878" s="15"/>
    </row>
    <row r="879" spans="2:11" ht="23.25">
      <c r="B879" s="13"/>
      <c r="D879" s="14" t="str">
        <f>+G844</f>
        <v>นายณรงค์  กุลแก้ว</v>
      </c>
      <c r="E879" s="14"/>
      <c r="F879" s="14"/>
      <c r="G879" s="13" t="s">
        <v>359</v>
      </c>
      <c r="H879" s="14"/>
      <c r="I879" s="14"/>
      <c r="J879" s="14"/>
      <c r="K879" s="15"/>
    </row>
    <row r="880" spans="2:11" ht="23.25">
      <c r="B880" s="13"/>
      <c r="D880" s="14"/>
      <c r="E880" s="14"/>
      <c r="F880" s="14"/>
      <c r="G880" s="13" t="s">
        <v>41</v>
      </c>
      <c r="H880" s="14"/>
      <c r="I880" s="14"/>
      <c r="J880" s="14"/>
      <c r="K880" s="15"/>
    </row>
    <row r="881" spans="2:11" ht="23.25">
      <c r="B881" s="13" t="s">
        <v>78</v>
      </c>
      <c r="D881" s="14"/>
      <c r="E881" s="14"/>
      <c r="F881" s="14"/>
      <c r="G881" s="212" t="s">
        <v>1</v>
      </c>
      <c r="H881" s="25">
        <f>+C886</f>
        <v>21</v>
      </c>
      <c r="I881" s="14" t="s">
        <v>11</v>
      </c>
      <c r="J881" s="14"/>
      <c r="K881" s="15"/>
    </row>
    <row r="882" spans="2:11" ht="23.25">
      <c r="B882" s="13"/>
      <c r="D882" s="14" t="str">
        <f>+B845</f>
        <v>นางสาวสุจิตตรา กอบการดี</v>
      </c>
      <c r="E882" s="14"/>
      <c r="F882" s="14"/>
      <c r="G882" s="13"/>
      <c r="H882" s="14"/>
      <c r="I882" s="14"/>
      <c r="J882" s="14"/>
      <c r="K882" s="15"/>
    </row>
    <row r="883" spans="2:11" ht="23.25">
      <c r="B883" s="13"/>
      <c r="C883" s="14"/>
      <c r="D883" s="14"/>
      <c r="E883" s="14"/>
      <c r="F883" s="14"/>
      <c r="G883" s="13"/>
      <c r="H883" s="14"/>
      <c r="I883" s="14"/>
      <c r="J883" s="14"/>
      <c r="K883" s="15"/>
    </row>
    <row r="884" spans="2:11" ht="23.25">
      <c r="B884" s="13" t="s">
        <v>78</v>
      </c>
      <c r="C884" s="14"/>
      <c r="D884" s="14"/>
      <c r="E884" s="14"/>
      <c r="F884" s="14"/>
      <c r="G884" s="13"/>
      <c r="H884" s="14"/>
      <c r="I884" s="14"/>
      <c r="J884" s="14"/>
      <c r="K884" s="15"/>
    </row>
    <row r="885" spans="2:11" ht="23.25">
      <c r="B885" s="13"/>
      <c r="C885" s="14"/>
      <c r="D885" s="14" t="str">
        <f>+C873</f>
        <v>น.ส.หทัยชนก ปกคุ้ม</v>
      </c>
      <c r="E885" s="14"/>
      <c r="F885" s="14"/>
      <c r="G885" s="13"/>
      <c r="H885" s="14"/>
      <c r="I885" s="14"/>
      <c r="J885" s="14"/>
      <c r="K885" s="15"/>
    </row>
    <row r="886" spans="2:11" ht="23.25">
      <c r="B886" s="17" t="s">
        <v>1</v>
      </c>
      <c r="C886" s="18">
        <f>+C869</f>
        <v>21</v>
      </c>
      <c r="D886" s="19" t="s">
        <v>11</v>
      </c>
      <c r="E886" s="19"/>
      <c r="F886" s="19"/>
      <c r="G886" s="26"/>
      <c r="H886" s="19"/>
      <c r="I886" s="19"/>
      <c r="J886" s="19"/>
      <c r="K886" s="20"/>
    </row>
    <row r="888" spans="2:11" ht="23.25">
      <c r="B888" s="213"/>
      <c r="C888" s="25"/>
      <c r="D888" s="14"/>
      <c r="E888" s="14"/>
      <c r="F888" s="14"/>
      <c r="G888" s="213"/>
      <c r="H888" s="25"/>
      <c r="I888" s="14"/>
      <c r="J888" s="14"/>
      <c r="K888" s="14"/>
    </row>
    <row r="889" ht="23.25">
      <c r="B889" s="6" t="s">
        <v>40</v>
      </c>
    </row>
    <row r="897" spans="3:10" ht="23.25">
      <c r="C897" s="516" t="s">
        <v>54</v>
      </c>
      <c r="D897" s="516"/>
      <c r="E897" s="516"/>
      <c r="F897" s="516"/>
      <c r="G897" s="516"/>
      <c r="H897" s="516"/>
      <c r="I897" s="516"/>
      <c r="J897" s="516"/>
    </row>
    <row r="898" spans="3:10" ht="23.25">
      <c r="C898" s="516" t="s">
        <v>75</v>
      </c>
      <c r="D898" s="516"/>
      <c r="E898" s="516"/>
      <c r="F898" s="516"/>
      <c r="G898" s="516"/>
      <c r="H898" s="516"/>
      <c r="I898" s="516"/>
      <c r="J898" s="516"/>
    </row>
    <row r="899" spans="9:11" ht="23.25">
      <c r="I899" s="7" t="s">
        <v>53</v>
      </c>
      <c r="J899" s="6">
        <f>+J835+1</f>
        <v>15</v>
      </c>
      <c r="K899" s="6" t="s">
        <v>52</v>
      </c>
    </row>
    <row r="900" spans="6:8" ht="23.25">
      <c r="F900" s="7" t="s">
        <v>1</v>
      </c>
      <c r="G900" s="214">
        <v>21</v>
      </c>
      <c r="H900" s="6" t="s">
        <v>11</v>
      </c>
    </row>
    <row r="901" ht="23.25">
      <c r="B901" s="6" t="s">
        <v>42</v>
      </c>
    </row>
    <row r="902" spans="2:3" ht="23.25">
      <c r="B902" s="6" t="s">
        <v>2</v>
      </c>
      <c r="C902" s="6" t="s">
        <v>73</v>
      </c>
    </row>
    <row r="903" ht="23.25">
      <c r="B903" s="6" t="e">
        <f>+#REF!</f>
        <v>#REF!</v>
      </c>
    </row>
    <row r="904" spans="2:6" ht="23.25">
      <c r="B904" s="6" t="s">
        <v>72</v>
      </c>
      <c r="F904" s="6" t="str">
        <f>+F840</f>
        <v>โรงพยาบาลส่งเสริมสุขภาพตำบลโอโล</v>
      </c>
    </row>
    <row r="905" spans="2:8" ht="23.25">
      <c r="B905" s="6" t="s">
        <v>16</v>
      </c>
      <c r="C905" s="8" t="e">
        <f>+#REF!</f>
        <v>#REF!</v>
      </c>
      <c r="D905" s="6" t="s">
        <v>74</v>
      </c>
      <c r="H905" s="6" t="str">
        <f>+F904</f>
        <v>โรงพยาบาลส่งเสริมสุขภาพตำบลโอโล</v>
      </c>
    </row>
    <row r="906" spans="2:6" ht="23.25">
      <c r="B906" s="6" t="s">
        <v>5</v>
      </c>
      <c r="E906" s="8" t="e">
        <f>+C905</f>
        <v>#REF!</v>
      </c>
      <c r="F906" s="6" t="s">
        <v>6</v>
      </c>
    </row>
    <row r="907" spans="2:8" ht="23.25">
      <c r="B907" s="6" t="s">
        <v>79</v>
      </c>
      <c r="G907" s="8" t="s">
        <v>660</v>
      </c>
      <c r="H907" s="6" t="s">
        <v>7</v>
      </c>
    </row>
    <row r="908" spans="2:10" ht="23.25">
      <c r="B908" s="6" t="s">
        <v>80</v>
      </c>
      <c r="G908" s="6" t="str">
        <f>+G844</f>
        <v>นายณรงค์  กุลแก้ว</v>
      </c>
      <c r="J908" s="6" t="str">
        <f>+J844</f>
        <v>น.ส.หทัยชนก ปกคุ้ม</v>
      </c>
    </row>
    <row r="909" spans="2:5" ht="23.25">
      <c r="B909" s="6" t="str">
        <f>+D882</f>
        <v>นางสาวสุจิตตรา กอบการดี</v>
      </c>
      <c r="E909" s="6" t="s">
        <v>31</v>
      </c>
    </row>
    <row r="910" ht="23.25">
      <c r="D910" s="6" t="s">
        <v>55</v>
      </c>
    </row>
    <row r="911" ht="23.25">
      <c r="D911" s="6" t="s">
        <v>9</v>
      </c>
    </row>
    <row r="912" ht="23.25">
      <c r="D912" s="6" t="s">
        <v>10</v>
      </c>
    </row>
    <row r="913" spans="2:11" ht="23.25">
      <c r="B913" s="9" t="s">
        <v>76</v>
      </c>
      <c r="C913" s="10" t="s">
        <v>45</v>
      </c>
      <c r="D913" s="10"/>
      <c r="E913" s="10"/>
      <c r="F913" s="10"/>
      <c r="G913" s="11" t="s">
        <v>43</v>
      </c>
      <c r="H913" s="10" t="s">
        <v>44</v>
      </c>
      <c r="I913" s="10"/>
      <c r="J913" s="10"/>
      <c r="K913" s="12"/>
    </row>
    <row r="914" spans="2:11" ht="23.25">
      <c r="B914" s="13"/>
      <c r="C914" s="14" t="s">
        <v>46</v>
      </c>
      <c r="D914" s="14"/>
      <c r="E914" s="14"/>
      <c r="F914" s="14"/>
      <c r="G914" s="212" t="s">
        <v>47</v>
      </c>
      <c r="H914" s="14" t="s">
        <v>15</v>
      </c>
      <c r="I914" s="14"/>
      <c r="J914" s="14"/>
      <c r="K914" s="15"/>
    </row>
    <row r="915" spans="2:11" ht="23.25">
      <c r="B915" s="212" t="s">
        <v>12</v>
      </c>
      <c r="C915" s="16" t="e">
        <f>+E906</f>
        <v>#REF!</v>
      </c>
      <c r="D915" s="14" t="s">
        <v>17</v>
      </c>
      <c r="E915" s="14"/>
      <c r="F915" s="14"/>
      <c r="G915" s="13"/>
      <c r="H915" s="213" t="s">
        <v>16</v>
      </c>
      <c r="I915" s="16" t="e">
        <f>+C915</f>
        <v>#REF!</v>
      </c>
      <c r="J915" s="14" t="s">
        <v>17</v>
      </c>
      <c r="K915" s="15"/>
    </row>
    <row r="916" spans="2:11" ht="23.25">
      <c r="B916" s="13"/>
      <c r="C916" s="14" t="s">
        <v>348</v>
      </c>
      <c r="D916" s="14"/>
      <c r="E916" s="14"/>
      <c r="F916" s="14"/>
      <c r="G916" s="13"/>
      <c r="H916" s="14"/>
      <c r="I916" s="14"/>
      <c r="J916" s="14"/>
      <c r="K916" s="15"/>
    </row>
    <row r="917" spans="2:11" ht="23.25">
      <c r="B917" s="13"/>
      <c r="C917" s="14"/>
      <c r="D917" s="14"/>
      <c r="E917" s="14"/>
      <c r="F917" s="14"/>
      <c r="G917" s="13"/>
      <c r="H917" s="14"/>
      <c r="I917" s="14"/>
      <c r="J917" s="14"/>
      <c r="K917" s="15"/>
    </row>
    <row r="918" spans="2:11" ht="23.25">
      <c r="B918" s="13" t="s">
        <v>3</v>
      </c>
      <c r="C918" s="14"/>
      <c r="D918" s="14"/>
      <c r="E918" s="14"/>
      <c r="F918" s="14"/>
      <c r="G918" s="13" t="s">
        <v>14</v>
      </c>
      <c r="H918" s="14"/>
      <c r="I918" s="14"/>
      <c r="J918" s="14"/>
      <c r="K918" s="15"/>
    </row>
    <row r="919" spans="2:11" ht="23.25">
      <c r="B919" s="13" t="s">
        <v>13</v>
      </c>
      <c r="C919" s="14"/>
      <c r="D919" s="14"/>
      <c r="E919" s="14"/>
      <c r="F919" s="14"/>
      <c r="G919" s="13" t="s">
        <v>2</v>
      </c>
      <c r="H919" s="14" t="s">
        <v>8</v>
      </c>
      <c r="I919" s="14"/>
      <c r="J919" s="14"/>
      <c r="K919" s="15"/>
    </row>
    <row r="920" spans="2:11" ht="23.25">
      <c r="B920" s="17" t="s">
        <v>1</v>
      </c>
      <c r="C920" s="18">
        <f>+G900</f>
        <v>21</v>
      </c>
      <c r="D920" s="19" t="s">
        <v>11</v>
      </c>
      <c r="E920" s="19"/>
      <c r="F920" s="19"/>
      <c r="G920" s="17" t="s">
        <v>1</v>
      </c>
      <c r="H920" s="18">
        <f>+C920</f>
        <v>21</v>
      </c>
      <c r="I920" s="19" t="s">
        <v>11</v>
      </c>
      <c r="J920" s="19"/>
      <c r="K920" s="20"/>
    </row>
    <row r="921" spans="2:11" ht="23.25">
      <c r="B921" s="11" t="s">
        <v>42</v>
      </c>
      <c r="C921" s="10"/>
      <c r="D921" s="10"/>
      <c r="E921" s="10"/>
      <c r="F921" s="10"/>
      <c r="G921" s="9" t="s">
        <v>47</v>
      </c>
      <c r="H921" s="10" t="s">
        <v>22</v>
      </c>
      <c r="I921" s="10"/>
      <c r="J921" s="10"/>
      <c r="K921" s="12"/>
    </row>
    <row r="922" spans="2:11" ht="23.25">
      <c r="B922" s="212" t="s">
        <v>47</v>
      </c>
      <c r="C922" s="14" t="s">
        <v>18</v>
      </c>
      <c r="D922" s="14"/>
      <c r="E922" s="14"/>
      <c r="F922" s="14"/>
      <c r="G922" s="13"/>
      <c r="H922" s="213"/>
      <c r="I922" s="16"/>
      <c r="J922" s="14"/>
      <c r="K922" s="15"/>
    </row>
    <row r="923" spans="2:11" ht="23.25">
      <c r="B923" s="212" t="s">
        <v>19</v>
      </c>
      <c r="C923" s="16" t="e">
        <f>+C915</f>
        <v>#REF!</v>
      </c>
      <c r="D923" s="14" t="s">
        <v>17</v>
      </c>
      <c r="E923" s="14"/>
      <c r="F923" s="14"/>
      <c r="G923" s="13"/>
      <c r="H923" s="213" t="s">
        <v>19</v>
      </c>
      <c r="I923" s="21" t="e">
        <f>+C923</f>
        <v>#REF!</v>
      </c>
      <c r="J923" s="14" t="s">
        <v>17</v>
      </c>
      <c r="K923" s="15"/>
    </row>
    <row r="924" spans="2:11" ht="23.25">
      <c r="B924" s="212"/>
      <c r="C924" s="16"/>
      <c r="D924" s="14"/>
      <c r="E924" s="14"/>
      <c r="F924" s="14"/>
      <c r="G924" s="13"/>
      <c r="H924" s="14"/>
      <c r="I924" s="14"/>
      <c r="J924" s="14"/>
      <c r="K924" s="15"/>
    </row>
    <row r="925" spans="2:11" ht="23.25">
      <c r="B925" s="13"/>
      <c r="C925" s="14" t="s">
        <v>20</v>
      </c>
      <c r="D925" s="14"/>
      <c r="E925" s="14"/>
      <c r="F925" s="14"/>
      <c r="G925" s="13"/>
      <c r="H925" s="14" t="s">
        <v>23</v>
      </c>
      <c r="I925" s="14"/>
      <c r="J925" s="14"/>
      <c r="K925" s="15"/>
    </row>
    <row r="926" spans="2:11" ht="23.25">
      <c r="B926" s="13"/>
      <c r="C926" s="14" t="s">
        <v>21</v>
      </c>
      <c r="D926" s="14"/>
      <c r="E926" s="14"/>
      <c r="F926" s="14"/>
      <c r="G926" s="13" t="s">
        <v>25</v>
      </c>
      <c r="H926" s="14"/>
      <c r="I926" s="14"/>
      <c r="J926" s="14"/>
      <c r="K926" s="15"/>
    </row>
    <row r="927" spans="2:11" ht="23.25">
      <c r="B927" s="13" t="s">
        <v>26</v>
      </c>
      <c r="C927" s="14"/>
      <c r="D927" s="14"/>
      <c r="E927" s="14"/>
      <c r="F927" s="14"/>
      <c r="G927" s="13" t="s">
        <v>24</v>
      </c>
      <c r="H927" s="14"/>
      <c r="I927" s="14"/>
      <c r="J927" s="14"/>
      <c r="K927" s="15"/>
    </row>
    <row r="928" spans="2:11" ht="23.25">
      <c r="B928" s="17" t="s">
        <v>1</v>
      </c>
      <c r="C928" s="18">
        <f>+C920</f>
        <v>21</v>
      </c>
      <c r="D928" s="19" t="s">
        <v>11</v>
      </c>
      <c r="E928" s="19"/>
      <c r="F928" s="19"/>
      <c r="G928" s="17" t="s">
        <v>1</v>
      </c>
      <c r="H928" s="18">
        <f>+C928</f>
        <v>21</v>
      </c>
      <c r="I928" s="19" t="s">
        <v>11</v>
      </c>
      <c r="J928" s="19"/>
      <c r="K928" s="20"/>
    </row>
    <row r="929" spans="2:11" ht="23.25">
      <c r="B929" s="9" t="s">
        <v>50</v>
      </c>
      <c r="C929" s="22" t="s">
        <v>47</v>
      </c>
      <c r="D929" s="23" t="s">
        <v>49</v>
      </c>
      <c r="E929" s="22" t="s">
        <v>47</v>
      </c>
      <c r="F929" s="23" t="s">
        <v>48</v>
      </c>
      <c r="G929" s="517" t="s">
        <v>51</v>
      </c>
      <c r="H929" s="518"/>
      <c r="I929" s="518"/>
      <c r="J929" s="518"/>
      <c r="K929" s="519"/>
    </row>
    <row r="930" spans="2:11" ht="23.25">
      <c r="B930" s="13" t="s">
        <v>77</v>
      </c>
      <c r="C930" s="14"/>
      <c r="D930" s="14"/>
      <c r="E930" s="14"/>
      <c r="F930" s="14"/>
      <c r="G930" s="13"/>
      <c r="H930" s="14"/>
      <c r="I930" s="14"/>
      <c r="J930" s="14"/>
      <c r="K930" s="15"/>
    </row>
    <row r="931" spans="2:11" ht="23.25">
      <c r="B931" s="13" t="s">
        <v>27</v>
      </c>
      <c r="C931" s="14" t="e">
        <f>+#REF!</f>
        <v>#REF!</v>
      </c>
      <c r="D931" s="14"/>
      <c r="E931" s="14"/>
      <c r="F931" s="14"/>
      <c r="G931" s="13" t="s">
        <v>35</v>
      </c>
      <c r="H931" s="14"/>
      <c r="I931" s="14"/>
      <c r="J931" s="14"/>
      <c r="K931" s="15"/>
    </row>
    <row r="932" spans="2:11" ht="23.25">
      <c r="B932" s="212" t="s">
        <v>28</v>
      </c>
      <c r="C932" s="14" t="e">
        <f>+#REF!</f>
        <v>#REF!</v>
      </c>
      <c r="D932" s="14"/>
      <c r="E932" s="14"/>
      <c r="F932" s="24"/>
      <c r="G932" s="13" t="s">
        <v>36</v>
      </c>
      <c r="H932" s="14"/>
      <c r="I932" s="14"/>
      <c r="J932" s="14"/>
      <c r="K932" s="15"/>
    </row>
    <row r="933" spans="2:11" ht="23.25">
      <c r="B933" s="212" t="s">
        <v>1</v>
      </c>
      <c r="C933" s="25">
        <f>+C928</f>
        <v>21</v>
      </c>
      <c r="D933" s="14" t="s">
        <v>11</v>
      </c>
      <c r="E933" s="14"/>
      <c r="F933" s="14"/>
      <c r="G933" s="13"/>
      <c r="H933" s="14"/>
      <c r="I933" s="14"/>
      <c r="J933" s="14"/>
      <c r="K933" s="15"/>
    </row>
    <row r="934" spans="2:11" ht="23.25">
      <c r="B934" s="13" t="s">
        <v>29</v>
      </c>
      <c r="C934" s="16" t="e">
        <f>+C923</f>
        <v>#REF!</v>
      </c>
      <c r="D934" s="14" t="s">
        <v>17</v>
      </c>
      <c r="E934" s="14"/>
      <c r="F934" s="14"/>
      <c r="G934" s="13" t="s">
        <v>37</v>
      </c>
      <c r="H934" s="14"/>
      <c r="I934" s="14"/>
      <c r="J934" s="14"/>
      <c r="K934" s="15"/>
    </row>
    <row r="935" spans="2:11" ht="23.25">
      <c r="B935" s="13"/>
      <c r="C935" s="14" t="str">
        <f>+C916</f>
        <v>(ห้าพันบาทถ้วน)</v>
      </c>
      <c r="D935" s="14"/>
      <c r="E935" s="14"/>
      <c r="F935" s="14"/>
      <c r="G935" s="13" t="s">
        <v>357</v>
      </c>
      <c r="H935" s="14"/>
      <c r="I935" s="14"/>
      <c r="J935" s="14"/>
      <c r="K935" s="15"/>
    </row>
    <row r="936" spans="2:11" ht="23.25">
      <c r="B936" s="13" t="s">
        <v>32</v>
      </c>
      <c r="C936" s="14" t="str">
        <f>+G908</f>
        <v>นายณรงค์  กุลแก้ว</v>
      </c>
      <c r="D936" s="14"/>
      <c r="E936" s="14" t="str">
        <f>+B909</f>
        <v>นางสาวสุจิตตรา กอบการดี</v>
      </c>
      <c r="F936" s="14"/>
      <c r="G936" s="13"/>
      <c r="H936" s="14"/>
      <c r="I936" s="14"/>
      <c r="J936" s="14"/>
      <c r="K936" s="15"/>
    </row>
    <row r="937" spans="2:11" ht="23.25">
      <c r="B937" s="26"/>
      <c r="C937" s="19" t="str">
        <f>+J908</f>
        <v>น.ส.หทัยชนก ปกคุ้ม</v>
      </c>
      <c r="D937" s="19"/>
      <c r="E937" s="19"/>
      <c r="F937" s="19"/>
      <c r="G937" s="26"/>
      <c r="H937" s="19"/>
      <c r="I937" s="19"/>
      <c r="J937" s="19"/>
      <c r="K937" s="20"/>
    </row>
    <row r="938" spans="3:10" ht="23.25">
      <c r="C938" s="520" t="s">
        <v>4</v>
      </c>
      <c r="D938" s="520"/>
      <c r="E938" s="520"/>
      <c r="F938" s="520"/>
      <c r="G938" s="520"/>
      <c r="H938" s="520"/>
      <c r="I938" s="520"/>
      <c r="J938" s="520"/>
    </row>
    <row r="939" spans="2:11" ht="23.25">
      <c r="B939" s="11"/>
      <c r="C939" s="10"/>
      <c r="D939" s="10"/>
      <c r="E939" s="10"/>
      <c r="F939" s="10"/>
      <c r="G939" s="11"/>
      <c r="H939" s="10"/>
      <c r="I939" s="10"/>
      <c r="J939" s="10"/>
      <c r="K939" s="12"/>
    </row>
    <row r="940" spans="2:11" ht="23.25">
      <c r="B940" s="521" t="s">
        <v>33</v>
      </c>
      <c r="C940" s="522"/>
      <c r="D940" s="523" t="e">
        <f>+C934</f>
        <v>#REF!</v>
      </c>
      <c r="E940" s="523"/>
      <c r="F940" s="14" t="s">
        <v>17</v>
      </c>
      <c r="G940" s="13" t="s">
        <v>38</v>
      </c>
      <c r="H940" s="14"/>
      <c r="I940" s="14"/>
      <c r="J940" s="16" t="e">
        <f>+D940</f>
        <v>#REF!</v>
      </c>
      <c r="K940" s="15" t="s">
        <v>17</v>
      </c>
    </row>
    <row r="941" spans="2:11" ht="23.25">
      <c r="B941" s="13"/>
      <c r="C941" s="14"/>
      <c r="D941" s="14"/>
      <c r="E941" s="14"/>
      <c r="F941" s="14"/>
      <c r="G941" s="13"/>
      <c r="H941" s="14"/>
      <c r="I941" s="14"/>
      <c r="J941" s="14"/>
      <c r="K941" s="15"/>
    </row>
    <row r="942" spans="2:11" ht="23.25">
      <c r="B942" s="13" t="s">
        <v>78</v>
      </c>
      <c r="D942" s="14"/>
      <c r="E942" s="14"/>
      <c r="F942" s="14"/>
      <c r="G942" s="13"/>
      <c r="H942" s="14" t="s">
        <v>39</v>
      </c>
      <c r="I942" s="14"/>
      <c r="J942" s="14"/>
      <c r="K942" s="15"/>
    </row>
    <row r="943" spans="2:11" ht="23.25">
      <c r="B943" s="13"/>
      <c r="D943" s="14" t="str">
        <f>+G908</f>
        <v>นายณรงค์  กุลแก้ว</v>
      </c>
      <c r="E943" s="14"/>
      <c r="F943" s="14"/>
      <c r="G943" s="13" t="s">
        <v>359</v>
      </c>
      <c r="H943" s="14"/>
      <c r="I943" s="14"/>
      <c r="J943" s="14"/>
      <c r="K943" s="15"/>
    </row>
    <row r="944" spans="2:11" ht="23.25">
      <c r="B944" s="13"/>
      <c r="D944" s="14"/>
      <c r="E944" s="14"/>
      <c r="F944" s="14"/>
      <c r="G944" s="13" t="s">
        <v>41</v>
      </c>
      <c r="H944" s="14"/>
      <c r="I944" s="14"/>
      <c r="J944" s="14"/>
      <c r="K944" s="15"/>
    </row>
    <row r="945" spans="2:11" ht="23.25">
      <c r="B945" s="13" t="s">
        <v>78</v>
      </c>
      <c r="D945" s="14"/>
      <c r="E945" s="14"/>
      <c r="F945" s="14"/>
      <c r="G945" s="212" t="s">
        <v>1</v>
      </c>
      <c r="H945" s="25">
        <f>+C950</f>
        <v>21</v>
      </c>
      <c r="I945" s="14" t="s">
        <v>11</v>
      </c>
      <c r="J945" s="14"/>
      <c r="K945" s="15"/>
    </row>
    <row r="946" spans="2:11" ht="23.25">
      <c r="B946" s="13"/>
      <c r="D946" s="14" t="str">
        <f>+B909</f>
        <v>นางสาวสุจิตตรา กอบการดี</v>
      </c>
      <c r="E946" s="14"/>
      <c r="F946" s="14"/>
      <c r="G946" s="13"/>
      <c r="H946" s="14"/>
      <c r="I946" s="14"/>
      <c r="J946" s="14"/>
      <c r="K946" s="15"/>
    </row>
    <row r="947" spans="2:11" ht="23.25">
      <c r="B947" s="13"/>
      <c r="C947" s="14"/>
      <c r="D947" s="14"/>
      <c r="E947" s="14"/>
      <c r="F947" s="14"/>
      <c r="G947" s="13"/>
      <c r="H947" s="14"/>
      <c r="I947" s="14"/>
      <c r="J947" s="14"/>
      <c r="K947" s="15"/>
    </row>
    <row r="948" spans="2:11" ht="23.25">
      <c r="B948" s="13" t="s">
        <v>78</v>
      </c>
      <c r="C948" s="14"/>
      <c r="D948" s="14"/>
      <c r="E948" s="14"/>
      <c r="F948" s="14"/>
      <c r="G948" s="13"/>
      <c r="H948" s="14"/>
      <c r="I948" s="14"/>
      <c r="J948" s="14"/>
      <c r="K948" s="15"/>
    </row>
    <row r="949" spans="2:11" ht="23.25">
      <c r="B949" s="13"/>
      <c r="C949" s="14"/>
      <c r="D949" s="14" t="str">
        <f>+C937</f>
        <v>น.ส.หทัยชนก ปกคุ้ม</v>
      </c>
      <c r="E949" s="14"/>
      <c r="F949" s="14"/>
      <c r="G949" s="13"/>
      <c r="H949" s="14"/>
      <c r="I949" s="14"/>
      <c r="J949" s="14"/>
      <c r="K949" s="15"/>
    </row>
    <row r="950" spans="2:11" ht="23.25">
      <c r="B950" s="17" t="s">
        <v>1</v>
      </c>
      <c r="C950" s="18">
        <f>+C933</f>
        <v>21</v>
      </c>
      <c r="D950" s="19" t="s">
        <v>11</v>
      </c>
      <c r="E950" s="19"/>
      <c r="F950" s="19"/>
      <c r="G950" s="26"/>
      <c r="H950" s="19"/>
      <c r="I950" s="19"/>
      <c r="J950" s="19"/>
      <c r="K950" s="20"/>
    </row>
    <row r="951" spans="6:11" ht="23.25">
      <c r="F951" s="10"/>
      <c r="G951" s="10"/>
      <c r="H951" s="10"/>
      <c r="I951" s="10"/>
      <c r="J951" s="10"/>
      <c r="K951" s="12"/>
    </row>
    <row r="952" spans="2:11" ht="23.25">
      <c r="B952" s="213"/>
      <c r="C952" s="25"/>
      <c r="D952" s="14"/>
      <c r="E952" s="14"/>
      <c r="F952" s="14"/>
      <c r="G952" s="213"/>
      <c r="H952" s="25"/>
      <c r="I952" s="14"/>
      <c r="J952" s="14"/>
      <c r="K952" s="14"/>
    </row>
    <row r="953" ht="23.25">
      <c r="B953" s="6" t="s">
        <v>40</v>
      </c>
    </row>
    <row r="961" spans="3:10" ht="23.25">
      <c r="C961" s="516" t="s">
        <v>54</v>
      </c>
      <c r="D961" s="516"/>
      <c r="E961" s="516"/>
      <c r="F961" s="516"/>
      <c r="G961" s="516"/>
      <c r="H961" s="516"/>
      <c r="I961" s="516"/>
      <c r="J961" s="516"/>
    </row>
    <row r="962" spans="3:10" ht="23.25">
      <c r="C962" s="516" t="s">
        <v>75</v>
      </c>
      <c r="D962" s="516"/>
      <c r="E962" s="516"/>
      <c r="F962" s="516"/>
      <c r="G962" s="516"/>
      <c r="H962" s="516"/>
      <c r="I962" s="516"/>
      <c r="J962" s="516"/>
    </row>
    <row r="963" spans="9:11" ht="23.25">
      <c r="I963" s="7" t="s">
        <v>53</v>
      </c>
      <c r="J963" s="6">
        <f>+J899+1</f>
        <v>16</v>
      </c>
      <c r="K963" s="6" t="s">
        <v>52</v>
      </c>
    </row>
    <row r="964" spans="6:8" ht="23.25">
      <c r="F964" s="7" t="s">
        <v>1</v>
      </c>
      <c r="G964" s="214">
        <v>21</v>
      </c>
      <c r="H964" s="6" t="s">
        <v>11</v>
      </c>
    </row>
    <row r="965" ht="23.25">
      <c r="B965" s="6" t="s">
        <v>42</v>
      </c>
    </row>
    <row r="966" spans="2:3" ht="23.25">
      <c r="B966" s="6" t="s">
        <v>2</v>
      </c>
      <c r="C966" s="6" t="s">
        <v>73</v>
      </c>
    </row>
    <row r="967" ht="23.25">
      <c r="B967" s="6" t="e">
        <f>+#REF!</f>
        <v>#REF!</v>
      </c>
    </row>
    <row r="968" spans="2:6" ht="23.25">
      <c r="B968" s="6" t="s">
        <v>72</v>
      </c>
      <c r="F968" s="6" t="str">
        <f>+F904</f>
        <v>โรงพยาบาลส่งเสริมสุขภาพตำบลโอโล</v>
      </c>
    </row>
    <row r="969" spans="2:8" ht="23.25">
      <c r="B969" s="6" t="s">
        <v>16</v>
      </c>
      <c r="C969" s="8" t="e">
        <f>+#REF!</f>
        <v>#REF!</v>
      </c>
      <c r="D969" s="6" t="s">
        <v>74</v>
      </c>
      <c r="H969" s="6" t="str">
        <f>+F968</f>
        <v>โรงพยาบาลส่งเสริมสุขภาพตำบลโอโล</v>
      </c>
    </row>
    <row r="970" spans="2:6" ht="23.25">
      <c r="B970" s="6" t="s">
        <v>5</v>
      </c>
      <c r="E970" s="8" t="e">
        <f>+C969</f>
        <v>#REF!</v>
      </c>
      <c r="F970" s="6" t="s">
        <v>6</v>
      </c>
    </row>
    <row r="971" spans="2:8" ht="23.25">
      <c r="B971" s="6" t="s">
        <v>79</v>
      </c>
      <c r="G971" s="8" t="s">
        <v>660</v>
      </c>
      <c r="H971" s="6" t="s">
        <v>7</v>
      </c>
    </row>
    <row r="972" spans="2:10" ht="23.25">
      <c r="B972" s="6" t="s">
        <v>80</v>
      </c>
      <c r="G972" s="6" t="str">
        <f>+D943</f>
        <v>นายณรงค์  กุลแก้ว</v>
      </c>
      <c r="J972" s="6" t="str">
        <f>+D949</f>
        <v>น.ส.หทัยชนก ปกคุ้ม</v>
      </c>
    </row>
    <row r="973" spans="2:5" ht="23.25">
      <c r="B973" s="6" t="str">
        <f>+D946</f>
        <v>นางสาวสุจิตตรา กอบการดี</v>
      </c>
      <c r="E973" s="6" t="s">
        <v>31</v>
      </c>
    </row>
    <row r="974" ht="23.25">
      <c r="D974" s="6" t="s">
        <v>55</v>
      </c>
    </row>
    <row r="975" ht="23.25">
      <c r="D975" s="6" t="s">
        <v>9</v>
      </c>
    </row>
    <row r="976" ht="23.25">
      <c r="D976" s="6" t="s">
        <v>10</v>
      </c>
    </row>
    <row r="977" spans="2:11" ht="23.25">
      <c r="B977" s="9" t="s">
        <v>76</v>
      </c>
      <c r="C977" s="10" t="s">
        <v>45</v>
      </c>
      <c r="D977" s="10"/>
      <c r="E977" s="10"/>
      <c r="F977" s="10"/>
      <c r="G977" s="11" t="s">
        <v>43</v>
      </c>
      <c r="H977" s="10" t="s">
        <v>44</v>
      </c>
      <c r="I977" s="10"/>
      <c r="J977" s="10"/>
      <c r="K977" s="12"/>
    </row>
    <row r="978" spans="2:11" ht="23.25">
      <c r="B978" s="13"/>
      <c r="C978" s="14" t="s">
        <v>46</v>
      </c>
      <c r="D978" s="14"/>
      <c r="E978" s="14"/>
      <c r="F978" s="14"/>
      <c r="G978" s="212" t="s">
        <v>47</v>
      </c>
      <c r="H978" s="14" t="s">
        <v>15</v>
      </c>
      <c r="I978" s="14"/>
      <c r="J978" s="14"/>
      <c r="K978" s="15"/>
    </row>
    <row r="979" spans="2:11" ht="23.25">
      <c r="B979" s="212" t="s">
        <v>12</v>
      </c>
      <c r="C979" s="16" t="e">
        <f>+E970</f>
        <v>#REF!</v>
      </c>
      <c r="D979" s="14" t="s">
        <v>17</v>
      </c>
      <c r="E979" s="14"/>
      <c r="F979" s="14"/>
      <c r="G979" s="13"/>
      <c r="H979" s="213" t="s">
        <v>16</v>
      </c>
      <c r="I979" s="16" t="e">
        <f>+C979</f>
        <v>#REF!</v>
      </c>
      <c r="J979" s="14" t="s">
        <v>17</v>
      </c>
      <c r="K979" s="15"/>
    </row>
    <row r="980" spans="2:11" ht="23.25">
      <c r="B980" s="13"/>
      <c r="C980" s="14" t="s">
        <v>349</v>
      </c>
      <c r="D980" s="14"/>
      <c r="E980" s="14"/>
      <c r="F980" s="14"/>
      <c r="G980" s="13"/>
      <c r="H980" s="14"/>
      <c r="I980" s="14"/>
      <c r="J980" s="14"/>
      <c r="K980" s="15"/>
    </row>
    <row r="981" spans="2:11" ht="23.25">
      <c r="B981" s="13"/>
      <c r="C981" s="14"/>
      <c r="D981" s="14"/>
      <c r="E981" s="14"/>
      <c r="F981" s="14"/>
      <c r="G981" s="13"/>
      <c r="H981" s="14"/>
      <c r="I981" s="14"/>
      <c r="J981" s="14"/>
      <c r="K981" s="15"/>
    </row>
    <row r="982" spans="2:11" ht="23.25">
      <c r="B982" s="13" t="s">
        <v>3</v>
      </c>
      <c r="C982" s="14"/>
      <c r="D982" s="14"/>
      <c r="E982" s="14"/>
      <c r="F982" s="14"/>
      <c r="G982" s="13" t="s">
        <v>14</v>
      </c>
      <c r="H982" s="14"/>
      <c r="I982" s="14"/>
      <c r="J982" s="14"/>
      <c r="K982" s="15"/>
    </row>
    <row r="983" spans="2:11" ht="23.25">
      <c r="B983" s="13" t="s">
        <v>13</v>
      </c>
      <c r="C983" s="14"/>
      <c r="D983" s="14"/>
      <c r="E983" s="14"/>
      <c r="F983" s="14"/>
      <c r="G983" s="13" t="s">
        <v>2</v>
      </c>
      <c r="H983" s="14" t="s">
        <v>8</v>
      </c>
      <c r="I983" s="14"/>
      <c r="J983" s="14"/>
      <c r="K983" s="15"/>
    </row>
    <row r="984" spans="2:11" ht="23.25">
      <c r="B984" s="17" t="s">
        <v>1</v>
      </c>
      <c r="C984" s="18">
        <f>+G964</f>
        <v>21</v>
      </c>
      <c r="D984" s="19" t="s">
        <v>11</v>
      </c>
      <c r="E984" s="19"/>
      <c r="F984" s="19"/>
      <c r="G984" s="17" t="s">
        <v>1</v>
      </c>
      <c r="H984" s="18">
        <f>+C984</f>
        <v>21</v>
      </c>
      <c r="I984" s="19" t="s">
        <v>11</v>
      </c>
      <c r="J984" s="19"/>
      <c r="K984" s="20"/>
    </row>
    <row r="985" spans="2:11" ht="23.25">
      <c r="B985" s="11" t="s">
        <v>42</v>
      </c>
      <c r="C985" s="10"/>
      <c r="D985" s="10"/>
      <c r="E985" s="10"/>
      <c r="F985" s="10"/>
      <c r="G985" s="9" t="s">
        <v>47</v>
      </c>
      <c r="H985" s="10" t="s">
        <v>22</v>
      </c>
      <c r="I985" s="10"/>
      <c r="J985" s="10"/>
      <c r="K985" s="12"/>
    </row>
    <row r="986" spans="2:11" ht="23.25">
      <c r="B986" s="212" t="s">
        <v>47</v>
      </c>
      <c r="C986" s="14" t="s">
        <v>18</v>
      </c>
      <c r="D986" s="14"/>
      <c r="E986" s="14"/>
      <c r="F986" s="14"/>
      <c r="G986" s="13"/>
      <c r="H986" s="213"/>
      <c r="I986" s="16"/>
      <c r="J986" s="14"/>
      <c r="K986" s="15"/>
    </row>
    <row r="987" spans="2:11" ht="23.25">
      <c r="B987" s="212" t="s">
        <v>19</v>
      </c>
      <c r="C987" s="16" t="e">
        <f>+C979</f>
        <v>#REF!</v>
      </c>
      <c r="D987" s="14" t="s">
        <v>17</v>
      </c>
      <c r="E987" s="14"/>
      <c r="F987" s="14"/>
      <c r="G987" s="13"/>
      <c r="H987" s="213" t="s">
        <v>19</v>
      </c>
      <c r="I987" s="21" t="e">
        <f>+C987</f>
        <v>#REF!</v>
      </c>
      <c r="J987" s="14" t="s">
        <v>17</v>
      </c>
      <c r="K987" s="15"/>
    </row>
    <row r="988" spans="2:11" ht="23.25">
      <c r="B988" s="212"/>
      <c r="C988" s="16"/>
      <c r="D988" s="14"/>
      <c r="E988" s="14"/>
      <c r="F988" s="14"/>
      <c r="G988" s="13"/>
      <c r="H988" s="14"/>
      <c r="I988" s="14"/>
      <c r="J988" s="14"/>
      <c r="K988" s="15"/>
    </row>
    <row r="989" spans="2:11" ht="23.25">
      <c r="B989" s="13"/>
      <c r="C989" s="14" t="s">
        <v>20</v>
      </c>
      <c r="D989" s="14"/>
      <c r="E989" s="14"/>
      <c r="F989" s="14"/>
      <c r="G989" s="13"/>
      <c r="H989" s="14" t="s">
        <v>23</v>
      </c>
      <c r="I989" s="14"/>
      <c r="J989" s="14"/>
      <c r="K989" s="15"/>
    </row>
    <row r="990" spans="2:11" ht="23.25">
      <c r="B990" s="13"/>
      <c r="C990" s="14" t="s">
        <v>21</v>
      </c>
      <c r="D990" s="14"/>
      <c r="E990" s="14"/>
      <c r="F990" s="14"/>
      <c r="G990" s="13" t="s">
        <v>25</v>
      </c>
      <c r="H990" s="14"/>
      <c r="I990" s="14"/>
      <c r="J990" s="14"/>
      <c r="K990" s="15"/>
    </row>
    <row r="991" spans="2:11" ht="23.25">
      <c r="B991" s="13" t="s">
        <v>26</v>
      </c>
      <c r="C991" s="14"/>
      <c r="D991" s="14"/>
      <c r="E991" s="14"/>
      <c r="F991" s="14"/>
      <c r="G991" s="13" t="s">
        <v>24</v>
      </c>
      <c r="H991" s="14"/>
      <c r="I991" s="14"/>
      <c r="J991" s="14"/>
      <c r="K991" s="15"/>
    </row>
    <row r="992" spans="2:11" ht="23.25">
      <c r="B992" s="17" t="s">
        <v>1</v>
      </c>
      <c r="C992" s="18">
        <f>+C984</f>
        <v>21</v>
      </c>
      <c r="D992" s="19" t="s">
        <v>11</v>
      </c>
      <c r="E992" s="19"/>
      <c r="F992" s="19"/>
      <c r="G992" s="17" t="s">
        <v>1</v>
      </c>
      <c r="H992" s="18">
        <f>+C992</f>
        <v>21</v>
      </c>
      <c r="I992" s="19" t="s">
        <v>11</v>
      </c>
      <c r="J992" s="19"/>
      <c r="K992" s="20"/>
    </row>
    <row r="993" spans="2:11" ht="23.25">
      <c r="B993" s="9" t="s">
        <v>50</v>
      </c>
      <c r="C993" s="22" t="s">
        <v>47</v>
      </c>
      <c r="D993" s="23" t="s">
        <v>49</v>
      </c>
      <c r="E993" s="22" t="s">
        <v>47</v>
      </c>
      <c r="F993" s="23" t="s">
        <v>48</v>
      </c>
      <c r="G993" s="517" t="s">
        <v>51</v>
      </c>
      <c r="H993" s="518"/>
      <c r="I993" s="518"/>
      <c r="J993" s="518"/>
      <c r="K993" s="519"/>
    </row>
    <row r="994" spans="2:11" ht="23.25">
      <c r="B994" s="13" t="s">
        <v>77</v>
      </c>
      <c r="C994" s="14"/>
      <c r="D994" s="14"/>
      <c r="E994" s="14"/>
      <c r="F994" s="14"/>
      <c r="G994" s="13"/>
      <c r="H994" s="14"/>
      <c r="I994" s="14"/>
      <c r="J994" s="14"/>
      <c r="K994" s="15"/>
    </row>
    <row r="995" spans="2:11" ht="23.25">
      <c r="B995" s="13" t="s">
        <v>27</v>
      </c>
      <c r="C995" s="14" t="e">
        <f>+#REF!</f>
        <v>#REF!</v>
      </c>
      <c r="D995" s="14"/>
      <c r="E995" s="14"/>
      <c r="F995" s="14"/>
      <c r="G995" s="13" t="s">
        <v>35</v>
      </c>
      <c r="H995" s="14"/>
      <c r="I995" s="14"/>
      <c r="J995" s="14"/>
      <c r="K995" s="15"/>
    </row>
    <row r="996" spans="2:11" ht="23.25">
      <c r="B996" s="212" t="s">
        <v>28</v>
      </c>
      <c r="C996" s="14" t="e">
        <f>+#REF!</f>
        <v>#REF!</v>
      </c>
      <c r="D996" s="14"/>
      <c r="E996" s="14"/>
      <c r="F996" s="24"/>
      <c r="G996" s="13" t="s">
        <v>36</v>
      </c>
      <c r="H996" s="14"/>
      <c r="I996" s="14"/>
      <c r="J996" s="14"/>
      <c r="K996" s="15"/>
    </row>
    <row r="997" spans="2:11" ht="23.25">
      <c r="B997" s="212" t="s">
        <v>1</v>
      </c>
      <c r="C997" s="25">
        <f>+C992</f>
        <v>21</v>
      </c>
      <c r="D997" s="14" t="s">
        <v>11</v>
      </c>
      <c r="E997" s="14"/>
      <c r="F997" s="14"/>
      <c r="G997" s="13"/>
      <c r="H997" s="14"/>
      <c r="I997" s="14"/>
      <c r="J997" s="14"/>
      <c r="K997" s="15"/>
    </row>
    <row r="998" spans="2:11" ht="23.25">
      <c r="B998" s="13" t="s">
        <v>29</v>
      </c>
      <c r="C998" s="16" t="e">
        <f>+C987</f>
        <v>#REF!</v>
      </c>
      <c r="D998" s="14" t="s">
        <v>17</v>
      </c>
      <c r="E998" s="14"/>
      <c r="F998" s="14"/>
      <c r="G998" s="13" t="s">
        <v>37</v>
      </c>
      <c r="H998" s="14"/>
      <c r="I998" s="14"/>
      <c r="J998" s="14"/>
      <c r="K998" s="15"/>
    </row>
    <row r="999" spans="2:11" ht="23.25">
      <c r="B999" s="13"/>
      <c r="C999" s="14" t="str">
        <f>+C980</f>
        <v>(หนึ่งหมื่นห้าพันบาทถ้วน)</v>
      </c>
      <c r="D999" s="14"/>
      <c r="E999" s="14"/>
      <c r="F999" s="14"/>
      <c r="G999" s="13" t="s">
        <v>357</v>
      </c>
      <c r="H999" s="14"/>
      <c r="I999" s="14"/>
      <c r="J999" s="14"/>
      <c r="K999" s="15"/>
    </row>
    <row r="1000" spans="2:11" ht="23.25">
      <c r="B1000" s="13" t="s">
        <v>32</v>
      </c>
      <c r="C1000" s="14" t="str">
        <f>+G972</f>
        <v>นายณรงค์  กุลแก้ว</v>
      </c>
      <c r="D1000" s="14"/>
      <c r="E1000" s="14" t="str">
        <f>+B973</f>
        <v>นางสาวสุจิตตรา กอบการดี</v>
      </c>
      <c r="F1000" s="14"/>
      <c r="G1000" s="13"/>
      <c r="H1000" s="14"/>
      <c r="I1000" s="14"/>
      <c r="J1000" s="14"/>
      <c r="K1000" s="15"/>
    </row>
    <row r="1001" spans="2:11" ht="23.25">
      <c r="B1001" s="26"/>
      <c r="C1001" s="19" t="str">
        <f>+J972</f>
        <v>น.ส.หทัยชนก ปกคุ้ม</v>
      </c>
      <c r="D1001" s="19"/>
      <c r="E1001" s="19"/>
      <c r="F1001" s="19"/>
      <c r="G1001" s="26"/>
      <c r="H1001" s="19"/>
      <c r="I1001" s="19"/>
      <c r="J1001" s="19"/>
      <c r="K1001" s="20"/>
    </row>
    <row r="1002" spans="3:10" ht="23.25">
      <c r="C1002" s="520" t="s">
        <v>4</v>
      </c>
      <c r="D1002" s="520"/>
      <c r="E1002" s="520"/>
      <c r="F1002" s="520"/>
      <c r="G1002" s="520"/>
      <c r="H1002" s="520"/>
      <c r="I1002" s="520"/>
      <c r="J1002" s="520"/>
    </row>
    <row r="1003" spans="2:11" ht="23.25">
      <c r="B1003" s="11"/>
      <c r="C1003" s="10"/>
      <c r="D1003" s="10"/>
      <c r="E1003" s="10"/>
      <c r="F1003" s="10"/>
      <c r="G1003" s="11"/>
      <c r="H1003" s="10"/>
      <c r="I1003" s="10"/>
      <c r="J1003" s="10"/>
      <c r="K1003" s="12"/>
    </row>
    <row r="1004" spans="2:11" ht="23.25">
      <c r="B1004" s="521" t="s">
        <v>33</v>
      </c>
      <c r="C1004" s="522"/>
      <c r="D1004" s="523" t="e">
        <f>+C998</f>
        <v>#REF!</v>
      </c>
      <c r="E1004" s="523"/>
      <c r="F1004" s="14" t="s">
        <v>17</v>
      </c>
      <c r="G1004" s="13" t="s">
        <v>38</v>
      </c>
      <c r="H1004" s="14"/>
      <c r="I1004" s="14"/>
      <c r="J1004" s="16" t="e">
        <f>+D1004</f>
        <v>#REF!</v>
      </c>
      <c r="K1004" s="15" t="s">
        <v>17</v>
      </c>
    </row>
    <row r="1005" spans="2:11" ht="23.25">
      <c r="B1005" s="13"/>
      <c r="C1005" s="14"/>
      <c r="D1005" s="14"/>
      <c r="E1005" s="14"/>
      <c r="F1005" s="14"/>
      <c r="G1005" s="13"/>
      <c r="H1005" s="14"/>
      <c r="I1005" s="14"/>
      <c r="J1005" s="14"/>
      <c r="K1005" s="15"/>
    </row>
    <row r="1006" spans="2:11" ht="23.25">
      <c r="B1006" s="13" t="s">
        <v>78</v>
      </c>
      <c r="D1006" s="14"/>
      <c r="E1006" s="14"/>
      <c r="F1006" s="14"/>
      <c r="G1006" s="13"/>
      <c r="H1006" s="14" t="s">
        <v>39</v>
      </c>
      <c r="I1006" s="14"/>
      <c r="J1006" s="14"/>
      <c r="K1006" s="15"/>
    </row>
    <row r="1007" spans="2:11" ht="23.25">
      <c r="B1007" s="13"/>
      <c r="D1007" s="14" t="str">
        <f>+G972</f>
        <v>นายณรงค์  กุลแก้ว</v>
      </c>
      <c r="E1007" s="14"/>
      <c r="F1007" s="14"/>
      <c r="G1007" s="13" t="s">
        <v>359</v>
      </c>
      <c r="H1007" s="14"/>
      <c r="I1007" s="14"/>
      <c r="J1007" s="14"/>
      <c r="K1007" s="15"/>
    </row>
    <row r="1008" spans="2:11" ht="23.25">
      <c r="B1008" s="13"/>
      <c r="D1008" s="14"/>
      <c r="E1008" s="14"/>
      <c r="F1008" s="14"/>
      <c r="G1008" s="13" t="s">
        <v>41</v>
      </c>
      <c r="H1008" s="14"/>
      <c r="I1008" s="14"/>
      <c r="J1008" s="14"/>
      <c r="K1008" s="15"/>
    </row>
    <row r="1009" spans="2:11" ht="23.25">
      <c r="B1009" s="13" t="s">
        <v>78</v>
      </c>
      <c r="D1009" s="14"/>
      <c r="E1009" s="14"/>
      <c r="F1009" s="14"/>
      <c r="G1009" s="13"/>
      <c r="H1009" s="14"/>
      <c r="I1009" s="14"/>
      <c r="J1009" s="14"/>
      <c r="K1009" s="15"/>
    </row>
    <row r="1010" spans="2:11" ht="23.25">
      <c r="B1010" s="13"/>
      <c r="D1010" s="14" t="str">
        <f>+B973</f>
        <v>นางสาวสุจิตตรา กอบการดี</v>
      </c>
      <c r="E1010" s="14"/>
      <c r="F1010" s="14"/>
      <c r="G1010" s="13"/>
      <c r="H1010" s="14"/>
      <c r="I1010" s="14"/>
      <c r="J1010" s="14"/>
      <c r="K1010" s="15"/>
    </row>
    <row r="1011" spans="2:11" ht="23.25">
      <c r="B1011" s="13"/>
      <c r="C1011" s="14"/>
      <c r="D1011" s="14"/>
      <c r="E1011" s="14"/>
      <c r="F1011" s="14"/>
      <c r="G1011" s="13"/>
      <c r="H1011" s="14"/>
      <c r="I1011" s="14"/>
      <c r="J1011" s="14"/>
      <c r="K1011" s="15"/>
    </row>
    <row r="1012" spans="2:11" ht="23.25">
      <c r="B1012" s="13" t="s">
        <v>78</v>
      </c>
      <c r="C1012" s="14"/>
      <c r="D1012" s="14"/>
      <c r="E1012" s="14"/>
      <c r="F1012" s="14"/>
      <c r="G1012" s="13"/>
      <c r="H1012" s="14"/>
      <c r="I1012" s="14"/>
      <c r="J1012" s="14"/>
      <c r="K1012" s="15"/>
    </row>
    <row r="1013" spans="2:11" ht="23.25">
      <c r="B1013" s="13"/>
      <c r="C1013" s="14"/>
      <c r="D1013" s="14" t="str">
        <f>+C1001</f>
        <v>น.ส.หทัยชนก ปกคุ้ม</v>
      </c>
      <c r="E1013" s="14"/>
      <c r="F1013" s="14"/>
      <c r="G1013" s="13"/>
      <c r="H1013" s="14"/>
      <c r="I1013" s="14"/>
      <c r="J1013" s="14"/>
      <c r="K1013" s="15"/>
    </row>
    <row r="1014" spans="2:11" ht="23.25">
      <c r="B1014" s="212"/>
      <c r="C1014" s="14"/>
      <c r="D1014" s="14"/>
      <c r="E1014" s="14"/>
      <c r="F1014" s="14"/>
      <c r="G1014" s="13"/>
      <c r="H1014" s="14"/>
      <c r="I1014" s="14"/>
      <c r="J1014" s="14"/>
      <c r="K1014" s="15"/>
    </row>
    <row r="1015" spans="2:11" ht="23.25">
      <c r="B1015" s="17" t="s">
        <v>1</v>
      </c>
      <c r="C1015" s="18">
        <f>+C997</f>
        <v>21</v>
      </c>
      <c r="D1015" s="19" t="s">
        <v>11</v>
      </c>
      <c r="E1015" s="19"/>
      <c r="F1015" s="19"/>
      <c r="G1015" s="17" t="s">
        <v>1</v>
      </c>
      <c r="H1015" s="18">
        <f>+C1015</f>
        <v>21</v>
      </c>
      <c r="I1015" s="19" t="s">
        <v>11</v>
      </c>
      <c r="J1015" s="19"/>
      <c r="K1015" s="20"/>
    </row>
    <row r="1016" spans="2:11" ht="23.25">
      <c r="B1016" s="213"/>
      <c r="C1016" s="25"/>
      <c r="D1016" s="14"/>
      <c r="E1016" s="14"/>
      <c r="F1016" s="14"/>
      <c r="G1016" s="213"/>
      <c r="H1016" s="25"/>
      <c r="I1016" s="14"/>
      <c r="J1016" s="14"/>
      <c r="K1016" s="14"/>
    </row>
    <row r="1017" ht="23.25">
      <c r="B1017" s="6" t="s">
        <v>40</v>
      </c>
    </row>
    <row r="1025" spans="3:10" ht="23.25">
      <c r="C1025" s="516" t="s">
        <v>54</v>
      </c>
      <c r="D1025" s="516"/>
      <c r="E1025" s="516"/>
      <c r="F1025" s="516"/>
      <c r="G1025" s="516"/>
      <c r="H1025" s="516"/>
      <c r="I1025" s="516"/>
      <c r="J1025" s="516"/>
    </row>
    <row r="1026" spans="3:10" ht="23.25">
      <c r="C1026" s="516" t="s">
        <v>75</v>
      </c>
      <c r="D1026" s="516"/>
      <c r="E1026" s="516"/>
      <c r="F1026" s="516"/>
      <c r="G1026" s="516"/>
      <c r="H1026" s="516"/>
      <c r="I1026" s="516"/>
      <c r="J1026" s="516"/>
    </row>
    <row r="1027" spans="9:11" ht="23.25">
      <c r="I1027" s="7" t="s">
        <v>53</v>
      </c>
      <c r="J1027" s="6">
        <f>+J963+1</f>
        <v>17</v>
      </c>
      <c r="K1027" s="6" t="s">
        <v>52</v>
      </c>
    </row>
    <row r="1028" spans="6:8" ht="23.25">
      <c r="F1028" s="7" t="s">
        <v>1</v>
      </c>
      <c r="G1028" s="214">
        <v>21</v>
      </c>
      <c r="H1028" s="6" t="s">
        <v>11</v>
      </c>
    </row>
    <row r="1029" ht="23.25">
      <c r="B1029" s="6" t="s">
        <v>42</v>
      </c>
    </row>
    <row r="1030" spans="2:3" ht="23.25">
      <c r="B1030" s="6" t="s">
        <v>2</v>
      </c>
      <c r="C1030" s="6" t="s">
        <v>73</v>
      </c>
    </row>
    <row r="1031" ht="23.25">
      <c r="B1031" s="6" t="e">
        <f>+#REF!</f>
        <v>#REF!</v>
      </c>
    </row>
    <row r="1032" spans="2:6" ht="23.25">
      <c r="B1032" s="6" t="s">
        <v>72</v>
      </c>
      <c r="F1032" s="6" t="str">
        <f>+F968</f>
        <v>โรงพยาบาลส่งเสริมสุขภาพตำบลโอโล</v>
      </c>
    </row>
    <row r="1033" spans="2:8" ht="23.25">
      <c r="B1033" s="6" t="s">
        <v>16</v>
      </c>
      <c r="C1033" s="8" t="e">
        <f>+#REF!</f>
        <v>#REF!</v>
      </c>
      <c r="D1033" s="6" t="s">
        <v>74</v>
      </c>
      <c r="H1033" s="6" t="str">
        <f>+F1032</f>
        <v>โรงพยาบาลส่งเสริมสุขภาพตำบลโอโล</v>
      </c>
    </row>
    <row r="1034" spans="2:6" ht="23.25">
      <c r="B1034" s="6" t="s">
        <v>5</v>
      </c>
      <c r="E1034" s="8" t="e">
        <f>+C1033</f>
        <v>#REF!</v>
      </c>
      <c r="F1034" s="6" t="s">
        <v>6</v>
      </c>
    </row>
    <row r="1035" spans="2:8" ht="23.25">
      <c r="B1035" s="6" t="s">
        <v>79</v>
      </c>
      <c r="G1035" s="8" t="s">
        <v>660</v>
      </c>
      <c r="H1035" s="6" t="s">
        <v>7</v>
      </c>
    </row>
    <row r="1036" spans="2:10" ht="23.25">
      <c r="B1036" s="6" t="s">
        <v>80</v>
      </c>
      <c r="G1036" s="6" t="str">
        <f>+D1007</f>
        <v>นายณรงค์  กุลแก้ว</v>
      </c>
      <c r="J1036" s="6" t="str">
        <f>+D1013</f>
        <v>น.ส.หทัยชนก ปกคุ้ม</v>
      </c>
    </row>
    <row r="1037" spans="2:5" ht="23.25">
      <c r="B1037" s="6" t="str">
        <f>+D1010</f>
        <v>นางสาวสุจิตตรา กอบการดี</v>
      </c>
      <c r="E1037" s="6" t="s">
        <v>31</v>
      </c>
    </row>
    <row r="1038" ht="23.25">
      <c r="D1038" s="6" t="s">
        <v>55</v>
      </c>
    </row>
    <row r="1039" ht="23.25">
      <c r="D1039" s="6" t="s">
        <v>9</v>
      </c>
    </row>
    <row r="1040" ht="23.25">
      <c r="D1040" s="6" t="s">
        <v>10</v>
      </c>
    </row>
    <row r="1041" spans="2:11" ht="23.25">
      <c r="B1041" s="9" t="s">
        <v>76</v>
      </c>
      <c r="C1041" s="10" t="s">
        <v>45</v>
      </c>
      <c r="D1041" s="10"/>
      <c r="E1041" s="10"/>
      <c r="F1041" s="10"/>
      <c r="G1041" s="11" t="s">
        <v>43</v>
      </c>
      <c r="H1041" s="10" t="s">
        <v>44</v>
      </c>
      <c r="I1041" s="10"/>
      <c r="J1041" s="10"/>
      <c r="K1041" s="12"/>
    </row>
    <row r="1042" spans="2:11" ht="23.25">
      <c r="B1042" s="13"/>
      <c r="C1042" s="14" t="s">
        <v>46</v>
      </c>
      <c r="D1042" s="14"/>
      <c r="E1042" s="14"/>
      <c r="F1042" s="14"/>
      <c r="G1042" s="212" t="s">
        <v>47</v>
      </c>
      <c r="H1042" s="14" t="s">
        <v>15</v>
      </c>
      <c r="I1042" s="14"/>
      <c r="J1042" s="14"/>
      <c r="K1042" s="15"/>
    </row>
    <row r="1043" spans="2:11" ht="23.25">
      <c r="B1043" s="212" t="s">
        <v>12</v>
      </c>
      <c r="C1043" s="16" t="e">
        <f>+E1034</f>
        <v>#REF!</v>
      </c>
      <c r="D1043" s="14" t="s">
        <v>17</v>
      </c>
      <c r="E1043" s="14"/>
      <c r="F1043" s="14"/>
      <c r="G1043" s="13"/>
      <c r="H1043" s="213" t="s">
        <v>16</v>
      </c>
      <c r="I1043" s="16" t="e">
        <f>+C1043</f>
        <v>#REF!</v>
      </c>
      <c r="J1043" s="14" t="s">
        <v>17</v>
      </c>
      <c r="K1043" s="15"/>
    </row>
    <row r="1044" spans="2:11" ht="23.25">
      <c r="B1044" s="13"/>
      <c r="C1044" s="14" t="s">
        <v>347</v>
      </c>
      <c r="D1044" s="14"/>
      <c r="E1044" s="14"/>
      <c r="F1044" s="14"/>
      <c r="G1044" s="13"/>
      <c r="H1044" s="14"/>
      <c r="I1044" s="14"/>
      <c r="J1044" s="14"/>
      <c r="K1044" s="15"/>
    </row>
    <row r="1045" spans="2:11" ht="23.25">
      <c r="B1045" s="13"/>
      <c r="C1045" s="14"/>
      <c r="D1045" s="14"/>
      <c r="E1045" s="14"/>
      <c r="F1045" s="14"/>
      <c r="G1045" s="13"/>
      <c r="H1045" s="14"/>
      <c r="I1045" s="14"/>
      <c r="J1045" s="14"/>
      <c r="K1045" s="15"/>
    </row>
    <row r="1046" spans="2:11" ht="23.25">
      <c r="B1046" s="13" t="s">
        <v>3</v>
      </c>
      <c r="C1046" s="14"/>
      <c r="D1046" s="14"/>
      <c r="E1046" s="14"/>
      <c r="F1046" s="14"/>
      <c r="G1046" s="13" t="s">
        <v>14</v>
      </c>
      <c r="H1046" s="14"/>
      <c r="I1046" s="14"/>
      <c r="J1046" s="14"/>
      <c r="K1046" s="15"/>
    </row>
    <row r="1047" spans="2:11" ht="23.25">
      <c r="B1047" s="13" t="s">
        <v>13</v>
      </c>
      <c r="C1047" s="14"/>
      <c r="D1047" s="14"/>
      <c r="E1047" s="14"/>
      <c r="F1047" s="14"/>
      <c r="G1047" s="13" t="s">
        <v>2</v>
      </c>
      <c r="H1047" s="14" t="s">
        <v>8</v>
      </c>
      <c r="I1047" s="14"/>
      <c r="J1047" s="14"/>
      <c r="K1047" s="15"/>
    </row>
    <row r="1048" spans="2:11" ht="23.25">
      <c r="B1048" s="17" t="s">
        <v>1</v>
      </c>
      <c r="C1048" s="18">
        <f>+G1028</f>
        <v>21</v>
      </c>
      <c r="D1048" s="19" t="s">
        <v>11</v>
      </c>
      <c r="E1048" s="19"/>
      <c r="F1048" s="19"/>
      <c r="G1048" s="17" t="s">
        <v>1</v>
      </c>
      <c r="H1048" s="18">
        <f>+C1048</f>
        <v>21</v>
      </c>
      <c r="I1048" s="19" t="s">
        <v>11</v>
      </c>
      <c r="J1048" s="19"/>
      <c r="K1048" s="20"/>
    </row>
    <row r="1049" spans="2:11" ht="23.25">
      <c r="B1049" s="11" t="s">
        <v>42</v>
      </c>
      <c r="C1049" s="10"/>
      <c r="D1049" s="10"/>
      <c r="E1049" s="10"/>
      <c r="F1049" s="10"/>
      <c r="G1049" s="9" t="s">
        <v>47</v>
      </c>
      <c r="H1049" s="10" t="s">
        <v>22</v>
      </c>
      <c r="I1049" s="10"/>
      <c r="J1049" s="10"/>
      <c r="K1049" s="12"/>
    </row>
    <row r="1050" spans="2:11" ht="23.25">
      <c r="B1050" s="212" t="s">
        <v>47</v>
      </c>
      <c r="C1050" s="14" t="s">
        <v>18</v>
      </c>
      <c r="D1050" s="14"/>
      <c r="E1050" s="14"/>
      <c r="F1050" s="14"/>
      <c r="G1050" s="13"/>
      <c r="H1050" s="213"/>
      <c r="I1050" s="16"/>
      <c r="J1050" s="14"/>
      <c r="K1050" s="15"/>
    </row>
    <row r="1051" spans="2:11" ht="23.25">
      <c r="B1051" s="212" t="s">
        <v>19</v>
      </c>
      <c r="C1051" s="16" t="e">
        <f>+C1043</f>
        <v>#REF!</v>
      </c>
      <c r="D1051" s="14" t="s">
        <v>17</v>
      </c>
      <c r="E1051" s="14"/>
      <c r="F1051" s="14"/>
      <c r="G1051" s="13"/>
      <c r="H1051" s="213" t="s">
        <v>19</v>
      </c>
      <c r="I1051" s="21" t="e">
        <f>+C1051</f>
        <v>#REF!</v>
      </c>
      <c r="J1051" s="14" t="s">
        <v>17</v>
      </c>
      <c r="K1051" s="15"/>
    </row>
    <row r="1052" spans="2:11" ht="23.25">
      <c r="B1052" s="212"/>
      <c r="C1052" s="16"/>
      <c r="D1052" s="14"/>
      <c r="E1052" s="14"/>
      <c r="F1052" s="14"/>
      <c r="G1052" s="13"/>
      <c r="H1052" s="14"/>
      <c r="I1052" s="14"/>
      <c r="J1052" s="14"/>
      <c r="K1052" s="15"/>
    </row>
    <row r="1053" spans="2:11" ht="23.25">
      <c r="B1053" s="13"/>
      <c r="C1053" s="14" t="s">
        <v>20</v>
      </c>
      <c r="D1053" s="14"/>
      <c r="E1053" s="14"/>
      <c r="F1053" s="14"/>
      <c r="G1053" s="13"/>
      <c r="H1053" s="14" t="s">
        <v>23</v>
      </c>
      <c r="I1053" s="14"/>
      <c r="J1053" s="14"/>
      <c r="K1053" s="15"/>
    </row>
    <row r="1054" spans="2:11" ht="23.25">
      <c r="B1054" s="13"/>
      <c r="C1054" s="14" t="s">
        <v>21</v>
      </c>
      <c r="D1054" s="14"/>
      <c r="E1054" s="14"/>
      <c r="F1054" s="14"/>
      <c r="G1054" s="13" t="s">
        <v>25</v>
      </c>
      <c r="H1054" s="14"/>
      <c r="I1054" s="14"/>
      <c r="J1054" s="14"/>
      <c r="K1054" s="15"/>
    </row>
    <row r="1055" spans="2:11" ht="23.25">
      <c r="B1055" s="13" t="s">
        <v>26</v>
      </c>
      <c r="C1055" s="14"/>
      <c r="D1055" s="14"/>
      <c r="E1055" s="14"/>
      <c r="F1055" s="14"/>
      <c r="G1055" s="13" t="s">
        <v>24</v>
      </c>
      <c r="H1055" s="14"/>
      <c r="I1055" s="14"/>
      <c r="J1055" s="14"/>
      <c r="K1055" s="15"/>
    </row>
    <row r="1056" spans="2:11" ht="23.25">
      <c r="B1056" s="17" t="s">
        <v>1</v>
      </c>
      <c r="C1056" s="18">
        <f>+C1048</f>
        <v>21</v>
      </c>
      <c r="D1056" s="19" t="s">
        <v>11</v>
      </c>
      <c r="E1056" s="19"/>
      <c r="F1056" s="19"/>
      <c r="G1056" s="17" t="s">
        <v>1</v>
      </c>
      <c r="H1056" s="18">
        <f>+C1056</f>
        <v>21</v>
      </c>
      <c r="I1056" s="19" t="s">
        <v>11</v>
      </c>
      <c r="J1056" s="19"/>
      <c r="K1056" s="20"/>
    </row>
    <row r="1057" spans="2:11" ht="23.25">
      <c r="B1057" s="9" t="s">
        <v>50</v>
      </c>
      <c r="C1057" s="22" t="s">
        <v>47</v>
      </c>
      <c r="D1057" s="23" t="s">
        <v>49</v>
      </c>
      <c r="E1057" s="22" t="s">
        <v>47</v>
      </c>
      <c r="F1057" s="23" t="s">
        <v>48</v>
      </c>
      <c r="G1057" s="517" t="s">
        <v>51</v>
      </c>
      <c r="H1057" s="518"/>
      <c r="I1057" s="518"/>
      <c r="J1057" s="518"/>
      <c r="K1057" s="519"/>
    </row>
    <row r="1058" spans="2:11" ht="23.25">
      <c r="B1058" s="13" t="s">
        <v>77</v>
      </c>
      <c r="C1058" s="14"/>
      <c r="D1058" s="14"/>
      <c r="E1058" s="14"/>
      <c r="F1058" s="14"/>
      <c r="G1058" s="13"/>
      <c r="H1058" s="14"/>
      <c r="I1058" s="14"/>
      <c r="J1058" s="14"/>
      <c r="K1058" s="15"/>
    </row>
    <row r="1059" spans="2:11" ht="23.25">
      <c r="B1059" s="13" t="s">
        <v>27</v>
      </c>
      <c r="C1059" s="14" t="e">
        <f>+#REF!</f>
        <v>#REF!</v>
      </c>
      <c r="D1059" s="14"/>
      <c r="E1059" s="14"/>
      <c r="F1059" s="14"/>
      <c r="G1059" s="13" t="s">
        <v>35</v>
      </c>
      <c r="H1059" s="14"/>
      <c r="I1059" s="14"/>
      <c r="J1059" s="14"/>
      <c r="K1059" s="15"/>
    </row>
    <row r="1060" spans="2:11" ht="23.25">
      <c r="B1060" s="212" t="s">
        <v>28</v>
      </c>
      <c r="C1060" s="14" t="e">
        <f>+#REF!</f>
        <v>#REF!</v>
      </c>
      <c r="D1060" s="14"/>
      <c r="E1060" s="14"/>
      <c r="F1060" s="24"/>
      <c r="G1060" s="13" t="s">
        <v>36</v>
      </c>
      <c r="H1060" s="14"/>
      <c r="I1060" s="14"/>
      <c r="J1060" s="14"/>
      <c r="K1060" s="15"/>
    </row>
    <row r="1061" spans="2:11" ht="23.25">
      <c r="B1061" s="212" t="s">
        <v>1</v>
      </c>
      <c r="C1061" s="25">
        <f>+C1056</f>
        <v>21</v>
      </c>
      <c r="D1061" s="14" t="s">
        <v>11</v>
      </c>
      <c r="E1061" s="14"/>
      <c r="F1061" s="14"/>
      <c r="G1061" s="13"/>
      <c r="H1061" s="14"/>
      <c r="I1061" s="14"/>
      <c r="J1061" s="14"/>
      <c r="K1061" s="15"/>
    </row>
    <row r="1062" spans="2:11" ht="23.25">
      <c r="B1062" s="13" t="s">
        <v>29</v>
      </c>
      <c r="C1062" s="16" t="e">
        <f>+C1051</f>
        <v>#REF!</v>
      </c>
      <c r="D1062" s="14" t="s">
        <v>17</v>
      </c>
      <c r="E1062" s="14"/>
      <c r="F1062" s="14"/>
      <c r="G1062" s="13" t="s">
        <v>37</v>
      </c>
      <c r="H1062" s="14"/>
      <c r="I1062" s="14"/>
      <c r="J1062" s="14"/>
      <c r="K1062" s="15"/>
    </row>
    <row r="1063" spans="2:11" ht="23.25">
      <c r="B1063" s="13"/>
      <c r="C1063" s="14" t="str">
        <f>+C1044</f>
        <v>(หนึ่งหมื่นบาทถ้วน)</v>
      </c>
      <c r="D1063" s="14"/>
      <c r="E1063" s="14"/>
      <c r="F1063" s="14"/>
      <c r="G1063" s="13" t="s">
        <v>357</v>
      </c>
      <c r="H1063" s="14"/>
      <c r="I1063" s="14"/>
      <c r="J1063" s="14"/>
      <c r="K1063" s="15"/>
    </row>
    <row r="1064" spans="2:11" ht="23.25">
      <c r="B1064" s="13" t="s">
        <v>32</v>
      </c>
      <c r="C1064" s="14" t="str">
        <f>+G1036</f>
        <v>นายณรงค์  กุลแก้ว</v>
      </c>
      <c r="D1064" s="14"/>
      <c r="E1064" s="14" t="str">
        <f>+B1037</f>
        <v>นางสาวสุจิตตรา กอบการดี</v>
      </c>
      <c r="F1064" s="14"/>
      <c r="G1064" s="13"/>
      <c r="H1064" s="14"/>
      <c r="I1064" s="14"/>
      <c r="J1064" s="14"/>
      <c r="K1064" s="15"/>
    </row>
    <row r="1065" spans="2:11" ht="23.25">
      <c r="B1065" s="26"/>
      <c r="C1065" s="19" t="str">
        <f>+J1036</f>
        <v>น.ส.หทัยชนก ปกคุ้ม</v>
      </c>
      <c r="D1065" s="19"/>
      <c r="E1065" s="19"/>
      <c r="F1065" s="19"/>
      <c r="G1065" s="26"/>
      <c r="H1065" s="19"/>
      <c r="I1065" s="19"/>
      <c r="J1065" s="19"/>
      <c r="K1065" s="20"/>
    </row>
    <row r="1066" spans="3:10" ht="23.25">
      <c r="C1066" s="520" t="s">
        <v>4</v>
      </c>
      <c r="D1066" s="520"/>
      <c r="E1066" s="520"/>
      <c r="F1066" s="520"/>
      <c r="G1066" s="520"/>
      <c r="H1066" s="520"/>
      <c r="I1066" s="520"/>
      <c r="J1066" s="520"/>
    </row>
    <row r="1067" spans="2:11" ht="23.25">
      <c r="B1067" s="11"/>
      <c r="C1067" s="10"/>
      <c r="D1067" s="10"/>
      <c r="E1067" s="10"/>
      <c r="F1067" s="10"/>
      <c r="G1067" s="11"/>
      <c r="H1067" s="10"/>
      <c r="I1067" s="10"/>
      <c r="J1067" s="10"/>
      <c r="K1067" s="12"/>
    </row>
    <row r="1068" spans="2:11" ht="23.25">
      <c r="B1068" s="521" t="s">
        <v>33</v>
      </c>
      <c r="C1068" s="522"/>
      <c r="D1068" s="523" t="e">
        <f>+C1062</f>
        <v>#REF!</v>
      </c>
      <c r="E1068" s="523"/>
      <c r="F1068" s="14" t="s">
        <v>17</v>
      </c>
      <c r="G1068" s="13" t="s">
        <v>38</v>
      </c>
      <c r="H1068" s="14"/>
      <c r="I1068" s="14"/>
      <c r="J1068" s="16" t="e">
        <f>+D1068</f>
        <v>#REF!</v>
      </c>
      <c r="K1068" s="15" t="s">
        <v>17</v>
      </c>
    </row>
    <row r="1069" spans="2:11" ht="23.25">
      <c r="B1069" s="13"/>
      <c r="C1069" s="14"/>
      <c r="D1069" s="14"/>
      <c r="E1069" s="14"/>
      <c r="F1069" s="14"/>
      <c r="G1069" s="13"/>
      <c r="H1069" s="14"/>
      <c r="I1069" s="14"/>
      <c r="J1069" s="14"/>
      <c r="K1069" s="15"/>
    </row>
    <row r="1070" spans="2:11" ht="23.25">
      <c r="B1070" s="13" t="s">
        <v>78</v>
      </c>
      <c r="D1070" s="14"/>
      <c r="E1070" s="14"/>
      <c r="F1070" s="14"/>
      <c r="G1070" s="13"/>
      <c r="H1070" s="14" t="s">
        <v>39</v>
      </c>
      <c r="I1070" s="14"/>
      <c r="J1070" s="14"/>
      <c r="K1070" s="15"/>
    </row>
    <row r="1071" spans="2:11" ht="23.25">
      <c r="B1071" s="13"/>
      <c r="D1071" s="14" t="str">
        <f>+G1036</f>
        <v>นายณรงค์  กุลแก้ว</v>
      </c>
      <c r="E1071" s="14"/>
      <c r="F1071" s="14"/>
      <c r="G1071" s="13" t="s">
        <v>359</v>
      </c>
      <c r="H1071" s="14"/>
      <c r="I1071" s="14"/>
      <c r="J1071" s="14"/>
      <c r="K1071" s="15"/>
    </row>
    <row r="1072" spans="2:11" ht="23.25">
      <c r="B1072" s="13"/>
      <c r="D1072" s="14"/>
      <c r="E1072" s="14"/>
      <c r="F1072" s="14"/>
      <c r="G1072" s="13" t="s">
        <v>41</v>
      </c>
      <c r="H1072" s="14"/>
      <c r="I1072" s="14"/>
      <c r="J1072" s="14"/>
      <c r="K1072" s="15"/>
    </row>
    <row r="1073" spans="2:11" ht="23.25">
      <c r="B1073" s="13" t="s">
        <v>78</v>
      </c>
      <c r="D1073" s="14"/>
      <c r="E1073" s="14"/>
      <c r="F1073" s="14"/>
      <c r="G1073" s="13"/>
      <c r="H1073" s="14"/>
      <c r="I1073" s="14"/>
      <c r="J1073" s="14"/>
      <c r="K1073" s="15"/>
    </row>
    <row r="1074" spans="2:11" ht="23.25">
      <c r="B1074" s="13"/>
      <c r="D1074" s="14" t="str">
        <f>+B1037</f>
        <v>นางสาวสุจิตตรา กอบการดี</v>
      </c>
      <c r="E1074" s="14"/>
      <c r="F1074" s="14"/>
      <c r="G1074" s="13"/>
      <c r="H1074" s="14"/>
      <c r="I1074" s="14"/>
      <c r="J1074" s="14"/>
      <c r="K1074" s="15"/>
    </row>
    <row r="1075" spans="2:11" ht="23.25">
      <c r="B1075" s="13"/>
      <c r="C1075" s="14"/>
      <c r="D1075" s="14"/>
      <c r="E1075" s="14"/>
      <c r="F1075" s="14"/>
      <c r="G1075" s="13"/>
      <c r="H1075" s="14"/>
      <c r="I1075" s="14"/>
      <c r="J1075" s="14"/>
      <c r="K1075" s="15"/>
    </row>
    <row r="1076" spans="2:11" ht="23.25">
      <c r="B1076" s="13" t="s">
        <v>78</v>
      </c>
      <c r="C1076" s="14"/>
      <c r="D1076" s="14"/>
      <c r="E1076" s="14"/>
      <c r="F1076" s="14"/>
      <c r="G1076" s="13"/>
      <c r="H1076" s="14"/>
      <c r="I1076" s="14"/>
      <c r="J1076" s="14"/>
      <c r="K1076" s="15"/>
    </row>
    <row r="1077" spans="2:11" ht="23.25">
      <c r="B1077" s="13"/>
      <c r="C1077" s="14"/>
      <c r="D1077" s="14" t="str">
        <f>+C1065</f>
        <v>น.ส.หทัยชนก ปกคุ้ม</v>
      </c>
      <c r="E1077" s="14"/>
      <c r="F1077" s="14"/>
      <c r="G1077" s="13"/>
      <c r="H1077" s="14"/>
      <c r="I1077" s="14"/>
      <c r="J1077" s="14"/>
      <c r="K1077" s="15"/>
    </row>
    <row r="1078" spans="2:11" ht="23.25">
      <c r="B1078" s="212"/>
      <c r="C1078" s="14"/>
      <c r="D1078" s="14"/>
      <c r="E1078" s="14"/>
      <c r="F1078" s="14"/>
      <c r="G1078" s="13"/>
      <c r="H1078" s="14"/>
      <c r="I1078" s="14"/>
      <c r="J1078" s="14"/>
      <c r="K1078" s="15"/>
    </row>
    <row r="1079" spans="2:11" ht="23.25">
      <c r="B1079" s="17" t="s">
        <v>1</v>
      </c>
      <c r="C1079" s="18">
        <f>+C1061</f>
        <v>21</v>
      </c>
      <c r="D1079" s="19" t="s">
        <v>11</v>
      </c>
      <c r="E1079" s="19"/>
      <c r="F1079" s="19"/>
      <c r="G1079" s="17" t="s">
        <v>1</v>
      </c>
      <c r="H1079" s="18">
        <f>+C1079</f>
        <v>21</v>
      </c>
      <c r="I1079" s="19" t="s">
        <v>11</v>
      </c>
      <c r="J1079" s="19"/>
      <c r="K1079" s="20"/>
    </row>
    <row r="1080" spans="2:11" ht="23.25">
      <c r="B1080" s="213"/>
      <c r="C1080" s="25"/>
      <c r="D1080" s="14"/>
      <c r="E1080" s="14"/>
      <c r="F1080" s="14"/>
      <c r="G1080" s="213"/>
      <c r="H1080" s="25"/>
      <c r="I1080" s="14"/>
      <c r="J1080" s="14"/>
      <c r="K1080" s="14"/>
    </row>
    <row r="1081" ht="23.25">
      <c r="B1081" s="6" t="s">
        <v>40</v>
      </c>
    </row>
    <row r="1089" spans="3:10" ht="23.25">
      <c r="C1089" s="516" t="s">
        <v>54</v>
      </c>
      <c r="D1089" s="516"/>
      <c r="E1089" s="516"/>
      <c r="F1089" s="516"/>
      <c r="G1089" s="516"/>
      <c r="H1089" s="516"/>
      <c r="I1089" s="516"/>
      <c r="J1089" s="516"/>
    </row>
    <row r="1090" spans="3:10" ht="23.25">
      <c r="C1090" s="516" t="s">
        <v>75</v>
      </c>
      <c r="D1090" s="516"/>
      <c r="E1090" s="516"/>
      <c r="F1090" s="516"/>
      <c r="G1090" s="516"/>
      <c r="H1090" s="516"/>
      <c r="I1090" s="516"/>
      <c r="J1090" s="516"/>
    </row>
    <row r="1091" spans="9:11" ht="23.25">
      <c r="I1091" s="7" t="s">
        <v>53</v>
      </c>
      <c r="J1091" s="6">
        <f>+J1027+1</f>
        <v>18</v>
      </c>
      <c r="K1091" s="6" t="s">
        <v>52</v>
      </c>
    </row>
    <row r="1092" spans="6:8" ht="23.25">
      <c r="F1092" s="7" t="s">
        <v>1</v>
      </c>
      <c r="G1092" s="214">
        <v>21</v>
      </c>
      <c r="H1092" s="6" t="s">
        <v>11</v>
      </c>
    </row>
    <row r="1093" ht="23.25">
      <c r="B1093" s="6" t="s">
        <v>42</v>
      </c>
    </row>
    <row r="1094" spans="2:3" ht="23.25">
      <c r="B1094" s="6" t="s">
        <v>2</v>
      </c>
      <c r="C1094" s="6" t="s">
        <v>73</v>
      </c>
    </row>
    <row r="1095" ht="23.25">
      <c r="B1095" s="6" t="e">
        <f>+#REF!</f>
        <v>#REF!</v>
      </c>
    </row>
    <row r="1096" spans="2:6" ht="23.25">
      <c r="B1096" s="6" t="s">
        <v>72</v>
      </c>
      <c r="F1096" s="6" t="str">
        <f>+F1032</f>
        <v>โรงพยาบาลส่งเสริมสุขภาพตำบลโอโล</v>
      </c>
    </row>
    <row r="1097" spans="2:8" ht="23.25">
      <c r="B1097" s="6" t="s">
        <v>16</v>
      </c>
      <c r="C1097" s="8" t="e">
        <f>+#REF!</f>
        <v>#REF!</v>
      </c>
      <c r="D1097" s="6" t="s">
        <v>74</v>
      </c>
      <c r="H1097" s="6" t="str">
        <f>+F1096</f>
        <v>โรงพยาบาลส่งเสริมสุขภาพตำบลโอโล</v>
      </c>
    </row>
    <row r="1098" spans="2:6" ht="23.25">
      <c r="B1098" s="6" t="s">
        <v>5</v>
      </c>
      <c r="E1098" s="8" t="e">
        <f>+C1097</f>
        <v>#REF!</v>
      </c>
      <c r="F1098" s="6" t="s">
        <v>6</v>
      </c>
    </row>
    <row r="1099" spans="2:8" ht="23.25">
      <c r="B1099" s="6" t="s">
        <v>79</v>
      </c>
      <c r="G1099" s="8" t="s">
        <v>660</v>
      </c>
      <c r="H1099" s="6" t="s">
        <v>7</v>
      </c>
    </row>
    <row r="1100" spans="2:10" ht="23.25">
      <c r="B1100" s="6" t="s">
        <v>80</v>
      </c>
      <c r="G1100" s="6" t="str">
        <f>+D1071</f>
        <v>นายณรงค์  กุลแก้ว</v>
      </c>
      <c r="J1100" s="6" t="str">
        <f>+D1077</f>
        <v>น.ส.หทัยชนก ปกคุ้ม</v>
      </c>
    </row>
    <row r="1101" spans="2:5" ht="23.25">
      <c r="B1101" s="6" t="str">
        <f>+D1074</f>
        <v>นางสาวสุจิตตรา กอบการดี</v>
      </c>
      <c r="E1101" s="6" t="s">
        <v>31</v>
      </c>
    </row>
    <row r="1102" ht="23.25">
      <c r="D1102" s="6" t="s">
        <v>55</v>
      </c>
    </row>
    <row r="1103" ht="23.25">
      <c r="D1103" s="6" t="s">
        <v>9</v>
      </c>
    </row>
    <row r="1104" ht="23.25">
      <c r="D1104" s="6" t="s">
        <v>10</v>
      </c>
    </row>
    <row r="1105" spans="2:11" ht="23.25">
      <c r="B1105" s="9" t="s">
        <v>76</v>
      </c>
      <c r="C1105" s="10" t="s">
        <v>45</v>
      </c>
      <c r="D1105" s="10"/>
      <c r="E1105" s="10"/>
      <c r="F1105" s="10"/>
      <c r="G1105" s="11" t="s">
        <v>43</v>
      </c>
      <c r="H1105" s="10" t="s">
        <v>44</v>
      </c>
      <c r="I1105" s="10"/>
      <c r="J1105" s="10"/>
      <c r="K1105" s="12"/>
    </row>
    <row r="1106" spans="2:11" ht="23.25">
      <c r="B1106" s="13"/>
      <c r="C1106" s="14" t="s">
        <v>46</v>
      </c>
      <c r="D1106" s="14"/>
      <c r="E1106" s="14"/>
      <c r="F1106" s="14"/>
      <c r="G1106" s="212" t="s">
        <v>47</v>
      </c>
      <c r="H1106" s="14" t="s">
        <v>15</v>
      </c>
      <c r="I1106" s="14"/>
      <c r="J1106" s="14"/>
      <c r="K1106" s="15"/>
    </row>
    <row r="1107" spans="2:11" ht="23.25">
      <c r="B1107" s="212" t="s">
        <v>12</v>
      </c>
      <c r="C1107" s="16" t="e">
        <f>+E1098</f>
        <v>#REF!</v>
      </c>
      <c r="D1107" s="14" t="s">
        <v>17</v>
      </c>
      <c r="E1107" s="14"/>
      <c r="F1107" s="14"/>
      <c r="G1107" s="13"/>
      <c r="H1107" s="213" t="s">
        <v>16</v>
      </c>
      <c r="I1107" s="16" t="e">
        <f>+C1107</f>
        <v>#REF!</v>
      </c>
      <c r="J1107" s="14" t="s">
        <v>17</v>
      </c>
      <c r="K1107" s="15"/>
    </row>
    <row r="1108" spans="2:11" ht="23.25">
      <c r="B1108" s="13"/>
      <c r="C1108" s="14" t="s">
        <v>348</v>
      </c>
      <c r="D1108" s="14"/>
      <c r="E1108" s="14"/>
      <c r="F1108" s="14"/>
      <c r="G1108" s="13"/>
      <c r="H1108" s="14"/>
      <c r="I1108" s="14"/>
      <c r="J1108" s="14"/>
      <c r="K1108" s="15"/>
    </row>
    <row r="1109" spans="2:11" ht="23.25">
      <c r="B1109" s="13"/>
      <c r="C1109" s="14"/>
      <c r="D1109" s="14"/>
      <c r="E1109" s="14"/>
      <c r="F1109" s="14"/>
      <c r="G1109" s="13"/>
      <c r="H1109" s="14"/>
      <c r="I1109" s="14"/>
      <c r="J1109" s="14"/>
      <c r="K1109" s="15"/>
    </row>
    <row r="1110" spans="2:11" ht="23.25">
      <c r="B1110" s="13" t="s">
        <v>3</v>
      </c>
      <c r="C1110" s="14"/>
      <c r="D1110" s="14"/>
      <c r="E1110" s="14"/>
      <c r="F1110" s="14"/>
      <c r="G1110" s="13" t="s">
        <v>14</v>
      </c>
      <c r="H1110" s="14"/>
      <c r="I1110" s="14"/>
      <c r="J1110" s="14"/>
      <c r="K1110" s="15"/>
    </row>
    <row r="1111" spans="2:11" ht="23.25">
      <c r="B1111" s="13" t="s">
        <v>13</v>
      </c>
      <c r="C1111" s="14"/>
      <c r="D1111" s="14"/>
      <c r="E1111" s="14"/>
      <c r="F1111" s="14"/>
      <c r="G1111" s="13" t="s">
        <v>2</v>
      </c>
      <c r="H1111" s="14" t="s">
        <v>8</v>
      </c>
      <c r="I1111" s="14"/>
      <c r="J1111" s="14"/>
      <c r="K1111" s="15"/>
    </row>
    <row r="1112" spans="2:11" ht="23.25">
      <c r="B1112" s="17" t="s">
        <v>1</v>
      </c>
      <c r="C1112" s="18">
        <f>+G1092</f>
        <v>21</v>
      </c>
      <c r="D1112" s="19" t="s">
        <v>11</v>
      </c>
      <c r="E1112" s="19"/>
      <c r="F1112" s="19"/>
      <c r="G1112" s="17" t="s">
        <v>1</v>
      </c>
      <c r="H1112" s="18">
        <f>+C1112</f>
        <v>21</v>
      </c>
      <c r="I1112" s="19" t="s">
        <v>11</v>
      </c>
      <c r="J1112" s="19"/>
      <c r="K1112" s="20"/>
    </row>
    <row r="1113" spans="2:11" ht="23.25">
      <c r="B1113" s="11" t="s">
        <v>42</v>
      </c>
      <c r="C1113" s="10"/>
      <c r="D1113" s="10"/>
      <c r="E1113" s="10"/>
      <c r="F1113" s="10"/>
      <c r="G1113" s="9" t="s">
        <v>47</v>
      </c>
      <c r="H1113" s="10" t="s">
        <v>22</v>
      </c>
      <c r="I1113" s="10"/>
      <c r="J1113" s="10"/>
      <c r="K1113" s="12"/>
    </row>
    <row r="1114" spans="2:11" ht="23.25">
      <c r="B1114" s="212" t="s">
        <v>47</v>
      </c>
      <c r="C1114" s="14" t="s">
        <v>18</v>
      </c>
      <c r="D1114" s="14"/>
      <c r="E1114" s="14"/>
      <c r="F1114" s="14"/>
      <c r="G1114" s="13"/>
      <c r="H1114" s="213"/>
      <c r="I1114" s="16"/>
      <c r="J1114" s="14"/>
      <c r="K1114" s="15"/>
    </row>
    <row r="1115" spans="2:11" ht="23.25">
      <c r="B1115" s="212" t="s">
        <v>19</v>
      </c>
      <c r="C1115" s="16" t="e">
        <f>+C1107</f>
        <v>#REF!</v>
      </c>
      <c r="D1115" s="14" t="s">
        <v>17</v>
      </c>
      <c r="E1115" s="14"/>
      <c r="F1115" s="14"/>
      <c r="G1115" s="13"/>
      <c r="H1115" s="213" t="s">
        <v>19</v>
      </c>
      <c r="I1115" s="21" t="e">
        <f>+C1115</f>
        <v>#REF!</v>
      </c>
      <c r="J1115" s="14" t="s">
        <v>17</v>
      </c>
      <c r="K1115" s="15"/>
    </row>
    <row r="1116" spans="2:11" ht="23.25">
      <c r="B1116" s="212"/>
      <c r="C1116" s="16"/>
      <c r="D1116" s="14"/>
      <c r="E1116" s="14"/>
      <c r="F1116" s="14"/>
      <c r="G1116" s="13"/>
      <c r="H1116" s="14"/>
      <c r="I1116" s="14"/>
      <c r="J1116" s="14"/>
      <c r="K1116" s="15"/>
    </row>
    <row r="1117" spans="2:11" ht="23.25">
      <c r="B1117" s="13"/>
      <c r="C1117" s="14" t="s">
        <v>20</v>
      </c>
      <c r="D1117" s="14"/>
      <c r="E1117" s="14"/>
      <c r="F1117" s="14"/>
      <c r="G1117" s="13"/>
      <c r="H1117" s="14" t="s">
        <v>23</v>
      </c>
      <c r="I1117" s="14"/>
      <c r="J1117" s="14"/>
      <c r="K1117" s="15"/>
    </row>
    <row r="1118" spans="2:11" ht="23.25">
      <c r="B1118" s="13"/>
      <c r="C1118" s="14" t="s">
        <v>21</v>
      </c>
      <c r="D1118" s="14"/>
      <c r="E1118" s="14"/>
      <c r="F1118" s="14"/>
      <c r="G1118" s="13" t="s">
        <v>25</v>
      </c>
      <c r="H1118" s="14"/>
      <c r="I1118" s="14"/>
      <c r="J1118" s="14"/>
      <c r="K1118" s="15"/>
    </row>
    <row r="1119" spans="2:11" ht="23.25">
      <c r="B1119" s="13" t="s">
        <v>26</v>
      </c>
      <c r="C1119" s="14"/>
      <c r="D1119" s="14"/>
      <c r="E1119" s="14"/>
      <c r="F1119" s="14"/>
      <c r="G1119" s="13" t="s">
        <v>24</v>
      </c>
      <c r="H1119" s="14"/>
      <c r="I1119" s="14"/>
      <c r="J1119" s="14"/>
      <c r="K1119" s="15"/>
    </row>
    <row r="1120" spans="2:11" ht="23.25">
      <c r="B1120" s="17" t="s">
        <v>1</v>
      </c>
      <c r="C1120" s="18">
        <f>+C1112</f>
        <v>21</v>
      </c>
      <c r="D1120" s="19" t="s">
        <v>11</v>
      </c>
      <c r="E1120" s="19"/>
      <c r="F1120" s="19"/>
      <c r="G1120" s="17" t="s">
        <v>1</v>
      </c>
      <c r="H1120" s="18">
        <f>+C1120</f>
        <v>21</v>
      </c>
      <c r="I1120" s="19" t="s">
        <v>11</v>
      </c>
      <c r="J1120" s="19"/>
      <c r="K1120" s="20"/>
    </row>
    <row r="1121" spans="2:11" ht="23.25">
      <c r="B1121" s="9" t="s">
        <v>50</v>
      </c>
      <c r="C1121" s="22" t="s">
        <v>47</v>
      </c>
      <c r="D1121" s="23" t="s">
        <v>49</v>
      </c>
      <c r="E1121" s="22" t="s">
        <v>47</v>
      </c>
      <c r="F1121" s="23" t="s">
        <v>48</v>
      </c>
      <c r="G1121" s="517" t="s">
        <v>51</v>
      </c>
      <c r="H1121" s="518"/>
      <c r="I1121" s="518"/>
      <c r="J1121" s="518"/>
      <c r="K1121" s="519"/>
    </row>
    <row r="1122" spans="2:11" ht="23.25">
      <c r="B1122" s="13" t="s">
        <v>77</v>
      </c>
      <c r="C1122" s="14"/>
      <c r="D1122" s="14"/>
      <c r="E1122" s="14"/>
      <c r="F1122" s="14"/>
      <c r="G1122" s="13"/>
      <c r="H1122" s="14"/>
      <c r="I1122" s="14"/>
      <c r="J1122" s="14"/>
      <c r="K1122" s="15"/>
    </row>
    <row r="1123" spans="2:11" ht="23.25">
      <c r="B1123" s="13" t="s">
        <v>27</v>
      </c>
      <c r="C1123" s="14" t="e">
        <f>+#REF!</f>
        <v>#REF!</v>
      </c>
      <c r="D1123" s="14"/>
      <c r="E1123" s="14"/>
      <c r="F1123" s="14"/>
      <c r="G1123" s="13" t="s">
        <v>35</v>
      </c>
      <c r="H1123" s="14"/>
      <c r="I1123" s="14"/>
      <c r="J1123" s="14"/>
      <c r="K1123" s="15"/>
    </row>
    <row r="1124" spans="2:11" ht="23.25">
      <c r="B1124" s="212" t="s">
        <v>28</v>
      </c>
      <c r="C1124" s="14" t="e">
        <f>+#REF!</f>
        <v>#REF!</v>
      </c>
      <c r="D1124" s="14"/>
      <c r="E1124" s="14"/>
      <c r="F1124" s="24"/>
      <c r="G1124" s="13" t="s">
        <v>36</v>
      </c>
      <c r="H1124" s="14"/>
      <c r="I1124" s="14"/>
      <c r="J1124" s="14"/>
      <c r="K1124" s="15"/>
    </row>
    <row r="1125" spans="2:11" ht="23.25">
      <c r="B1125" s="212" t="s">
        <v>1</v>
      </c>
      <c r="C1125" s="25">
        <f>+C1120</f>
        <v>21</v>
      </c>
      <c r="D1125" s="14" t="s">
        <v>11</v>
      </c>
      <c r="E1125" s="14"/>
      <c r="F1125" s="14"/>
      <c r="G1125" s="13"/>
      <c r="H1125" s="14"/>
      <c r="I1125" s="14"/>
      <c r="J1125" s="14"/>
      <c r="K1125" s="15"/>
    </row>
    <row r="1126" spans="2:11" ht="23.25">
      <c r="B1126" s="13" t="s">
        <v>29</v>
      </c>
      <c r="C1126" s="16" t="e">
        <f>+C1115</f>
        <v>#REF!</v>
      </c>
      <c r="D1126" s="14" t="s">
        <v>17</v>
      </c>
      <c r="E1126" s="14"/>
      <c r="F1126" s="14"/>
      <c r="G1126" s="13" t="s">
        <v>37</v>
      </c>
      <c r="H1126" s="14"/>
      <c r="I1126" s="14"/>
      <c r="J1126" s="14"/>
      <c r="K1126" s="15"/>
    </row>
    <row r="1127" spans="2:11" ht="23.25">
      <c r="B1127" s="13"/>
      <c r="C1127" s="14" t="str">
        <f>+C1108</f>
        <v>(ห้าพันบาทถ้วน)</v>
      </c>
      <c r="D1127" s="14"/>
      <c r="E1127" s="14"/>
      <c r="F1127" s="14"/>
      <c r="G1127" s="13" t="s">
        <v>357</v>
      </c>
      <c r="H1127" s="14"/>
      <c r="I1127" s="14"/>
      <c r="J1127" s="14"/>
      <c r="K1127" s="15"/>
    </row>
    <row r="1128" spans="2:11" ht="23.25">
      <c r="B1128" s="13" t="s">
        <v>32</v>
      </c>
      <c r="C1128" s="14" t="str">
        <f>+G1100</f>
        <v>นายณรงค์  กุลแก้ว</v>
      </c>
      <c r="D1128" s="14"/>
      <c r="E1128" s="14" t="str">
        <f>+B1101</f>
        <v>นางสาวสุจิตตรา กอบการดี</v>
      </c>
      <c r="F1128" s="14"/>
      <c r="G1128" s="13"/>
      <c r="H1128" s="14"/>
      <c r="I1128" s="14"/>
      <c r="J1128" s="14"/>
      <c r="K1128" s="15"/>
    </row>
    <row r="1129" spans="2:11" ht="23.25">
      <c r="B1129" s="26"/>
      <c r="C1129" s="19" t="str">
        <f>+J1100</f>
        <v>น.ส.หทัยชนก ปกคุ้ม</v>
      </c>
      <c r="D1129" s="19"/>
      <c r="E1129" s="19"/>
      <c r="F1129" s="19"/>
      <c r="G1129" s="26"/>
      <c r="H1129" s="19"/>
      <c r="I1129" s="19"/>
      <c r="J1129" s="19"/>
      <c r="K1129" s="20"/>
    </row>
    <row r="1130" spans="3:10" ht="23.25">
      <c r="C1130" s="520" t="s">
        <v>4</v>
      </c>
      <c r="D1130" s="520"/>
      <c r="E1130" s="520"/>
      <c r="F1130" s="520"/>
      <c r="G1130" s="520"/>
      <c r="H1130" s="520"/>
      <c r="I1130" s="520"/>
      <c r="J1130" s="520"/>
    </row>
    <row r="1131" spans="2:11" ht="23.25">
      <c r="B1131" s="11"/>
      <c r="C1131" s="10"/>
      <c r="D1131" s="10"/>
      <c r="E1131" s="10"/>
      <c r="F1131" s="10"/>
      <c r="G1131" s="11"/>
      <c r="H1131" s="10"/>
      <c r="I1131" s="10"/>
      <c r="J1131" s="10"/>
      <c r="K1131" s="12"/>
    </row>
    <row r="1132" spans="2:11" ht="23.25">
      <c r="B1132" s="521" t="s">
        <v>33</v>
      </c>
      <c r="C1132" s="522"/>
      <c r="D1132" s="523" t="e">
        <f>+C1126</f>
        <v>#REF!</v>
      </c>
      <c r="E1132" s="523"/>
      <c r="F1132" s="14" t="s">
        <v>17</v>
      </c>
      <c r="G1132" s="13" t="s">
        <v>38</v>
      </c>
      <c r="H1132" s="14"/>
      <c r="I1132" s="14"/>
      <c r="J1132" s="16" t="e">
        <f>+D1132</f>
        <v>#REF!</v>
      </c>
      <c r="K1132" s="15" t="s">
        <v>17</v>
      </c>
    </row>
    <row r="1133" spans="2:11" ht="23.25">
      <c r="B1133" s="13"/>
      <c r="C1133" s="14"/>
      <c r="D1133" s="14"/>
      <c r="E1133" s="14"/>
      <c r="F1133" s="14"/>
      <c r="G1133" s="13"/>
      <c r="H1133" s="14"/>
      <c r="I1133" s="14"/>
      <c r="J1133" s="14"/>
      <c r="K1133" s="15"/>
    </row>
    <row r="1134" spans="2:11" ht="23.25">
      <c r="B1134" s="13" t="s">
        <v>78</v>
      </c>
      <c r="D1134" s="14"/>
      <c r="E1134" s="14"/>
      <c r="F1134" s="14"/>
      <c r="G1134" s="13"/>
      <c r="H1134" s="14" t="s">
        <v>39</v>
      </c>
      <c r="I1134" s="14"/>
      <c r="J1134" s="14"/>
      <c r="K1134" s="15"/>
    </row>
    <row r="1135" spans="2:11" ht="23.25">
      <c r="B1135" s="13"/>
      <c r="D1135" s="14" t="str">
        <f>+G1100</f>
        <v>นายณรงค์  กุลแก้ว</v>
      </c>
      <c r="E1135" s="14"/>
      <c r="F1135" s="14"/>
      <c r="G1135" s="13" t="s">
        <v>359</v>
      </c>
      <c r="H1135" s="14"/>
      <c r="I1135" s="14"/>
      <c r="J1135" s="14"/>
      <c r="K1135" s="15"/>
    </row>
    <row r="1136" spans="2:11" ht="23.25">
      <c r="B1136" s="13"/>
      <c r="D1136" s="14"/>
      <c r="E1136" s="14"/>
      <c r="F1136" s="14"/>
      <c r="G1136" s="13" t="s">
        <v>41</v>
      </c>
      <c r="H1136" s="14"/>
      <c r="I1136" s="14"/>
      <c r="J1136" s="14"/>
      <c r="K1136" s="15"/>
    </row>
    <row r="1137" spans="2:11" ht="23.25">
      <c r="B1137" s="13" t="s">
        <v>78</v>
      </c>
      <c r="D1137" s="14"/>
      <c r="E1137" s="14"/>
      <c r="F1137" s="14"/>
      <c r="G1137" s="13"/>
      <c r="H1137" s="14"/>
      <c r="I1137" s="14"/>
      <c r="J1137" s="14"/>
      <c r="K1137" s="15"/>
    </row>
    <row r="1138" spans="2:11" ht="23.25">
      <c r="B1138" s="13"/>
      <c r="D1138" s="14" t="str">
        <f>+B1101</f>
        <v>นางสาวสุจิตตรา กอบการดี</v>
      </c>
      <c r="E1138" s="14"/>
      <c r="F1138" s="14"/>
      <c r="G1138" s="13"/>
      <c r="H1138" s="14"/>
      <c r="I1138" s="14"/>
      <c r="J1138" s="14"/>
      <c r="K1138" s="15"/>
    </row>
    <row r="1139" spans="2:11" ht="23.25">
      <c r="B1139" s="13"/>
      <c r="C1139" s="14"/>
      <c r="D1139" s="14"/>
      <c r="E1139" s="14"/>
      <c r="F1139" s="14"/>
      <c r="G1139" s="13"/>
      <c r="H1139" s="14"/>
      <c r="I1139" s="14"/>
      <c r="J1139" s="14"/>
      <c r="K1139" s="15"/>
    </row>
    <row r="1140" spans="2:11" ht="23.25">
      <c r="B1140" s="13" t="s">
        <v>78</v>
      </c>
      <c r="C1140" s="14"/>
      <c r="D1140" s="14"/>
      <c r="E1140" s="14"/>
      <c r="F1140" s="14"/>
      <c r="G1140" s="13"/>
      <c r="H1140" s="14"/>
      <c r="I1140" s="14"/>
      <c r="J1140" s="14"/>
      <c r="K1140" s="15"/>
    </row>
    <row r="1141" spans="2:11" ht="23.25">
      <c r="B1141" s="13"/>
      <c r="C1141" s="14"/>
      <c r="D1141" s="14" t="str">
        <f>+C1129</f>
        <v>น.ส.หทัยชนก ปกคุ้ม</v>
      </c>
      <c r="E1141" s="14"/>
      <c r="F1141" s="14"/>
      <c r="G1141" s="13"/>
      <c r="H1141" s="14"/>
      <c r="I1141" s="14"/>
      <c r="J1141" s="14"/>
      <c r="K1141" s="15"/>
    </row>
    <row r="1142" spans="2:11" ht="23.25">
      <c r="B1142" s="212"/>
      <c r="C1142" s="14"/>
      <c r="D1142" s="14"/>
      <c r="E1142" s="14"/>
      <c r="F1142" s="14"/>
      <c r="G1142" s="13"/>
      <c r="H1142" s="14"/>
      <c r="I1142" s="14"/>
      <c r="J1142" s="14"/>
      <c r="K1142" s="15"/>
    </row>
    <row r="1143" spans="2:11" ht="23.25">
      <c r="B1143" s="17" t="s">
        <v>1</v>
      </c>
      <c r="C1143" s="18">
        <f>+C1125</f>
        <v>21</v>
      </c>
      <c r="D1143" s="19" t="s">
        <v>11</v>
      </c>
      <c r="E1143" s="19"/>
      <c r="F1143" s="19"/>
      <c r="G1143" s="17" t="s">
        <v>1</v>
      </c>
      <c r="H1143" s="18">
        <f>+C1143</f>
        <v>21</v>
      </c>
      <c r="I1143" s="19" t="s">
        <v>11</v>
      </c>
      <c r="J1143" s="19"/>
      <c r="K1143" s="20"/>
    </row>
    <row r="1144" spans="2:11" ht="23.25">
      <c r="B1144" s="213"/>
      <c r="C1144" s="25"/>
      <c r="D1144" s="14"/>
      <c r="E1144" s="14"/>
      <c r="F1144" s="14"/>
      <c r="G1144" s="213"/>
      <c r="H1144" s="25"/>
      <c r="I1144" s="14"/>
      <c r="J1144" s="14"/>
      <c r="K1144" s="14"/>
    </row>
    <row r="1145" ht="23.25">
      <c r="B1145" s="6" t="s">
        <v>40</v>
      </c>
    </row>
    <row r="1153" spans="3:10" ht="23.25">
      <c r="C1153" s="516" t="s">
        <v>54</v>
      </c>
      <c r="D1153" s="516"/>
      <c r="E1153" s="516"/>
      <c r="F1153" s="516"/>
      <c r="G1153" s="516"/>
      <c r="H1153" s="516"/>
      <c r="I1153" s="516"/>
      <c r="J1153" s="516"/>
    </row>
    <row r="1154" spans="3:10" ht="23.25">
      <c r="C1154" s="516" t="s">
        <v>75</v>
      </c>
      <c r="D1154" s="516"/>
      <c r="E1154" s="516"/>
      <c r="F1154" s="516"/>
      <c r="G1154" s="516"/>
      <c r="H1154" s="516"/>
      <c r="I1154" s="516"/>
      <c r="J1154" s="516"/>
    </row>
    <row r="1155" spans="9:11" ht="23.25">
      <c r="I1155" s="7" t="s">
        <v>53</v>
      </c>
      <c r="J1155" s="6">
        <f>+J1091+1</f>
        <v>19</v>
      </c>
      <c r="K1155" s="6" t="s">
        <v>52</v>
      </c>
    </row>
    <row r="1156" spans="6:8" ht="23.25">
      <c r="F1156" s="7" t="s">
        <v>1</v>
      </c>
      <c r="G1156" s="214">
        <v>21</v>
      </c>
      <c r="H1156" s="6" t="s">
        <v>11</v>
      </c>
    </row>
    <row r="1157" ht="23.25">
      <c r="B1157" s="6" t="s">
        <v>42</v>
      </c>
    </row>
    <row r="1158" spans="2:3" ht="23.25">
      <c r="B1158" s="6" t="s">
        <v>2</v>
      </c>
      <c r="C1158" s="6" t="s">
        <v>73</v>
      </c>
    </row>
    <row r="1159" ht="23.25">
      <c r="B1159" s="6" t="e">
        <f>+#REF!</f>
        <v>#REF!</v>
      </c>
    </row>
    <row r="1160" spans="2:6" ht="23.25">
      <c r="B1160" s="6" t="s">
        <v>72</v>
      </c>
      <c r="F1160" s="6" t="str">
        <f>+F1096</f>
        <v>โรงพยาบาลส่งเสริมสุขภาพตำบลโอโล</v>
      </c>
    </row>
    <row r="1161" spans="2:8" ht="23.25">
      <c r="B1161" s="6" t="s">
        <v>16</v>
      </c>
      <c r="C1161" s="8" t="e">
        <f>+#REF!</f>
        <v>#REF!</v>
      </c>
      <c r="D1161" s="6" t="s">
        <v>74</v>
      </c>
      <c r="H1161" s="6" t="str">
        <f>+F1160</f>
        <v>โรงพยาบาลส่งเสริมสุขภาพตำบลโอโล</v>
      </c>
    </row>
    <row r="1162" spans="2:6" ht="23.25">
      <c r="B1162" s="6" t="s">
        <v>5</v>
      </c>
      <c r="E1162" s="8" t="e">
        <f>+C1161</f>
        <v>#REF!</v>
      </c>
      <c r="F1162" s="6" t="s">
        <v>6</v>
      </c>
    </row>
    <row r="1163" spans="2:8" ht="23.25">
      <c r="B1163" s="6" t="s">
        <v>79</v>
      </c>
      <c r="G1163" s="8" t="s">
        <v>660</v>
      </c>
      <c r="H1163" s="6" t="s">
        <v>7</v>
      </c>
    </row>
    <row r="1164" spans="2:10" ht="23.25">
      <c r="B1164" s="6" t="s">
        <v>80</v>
      </c>
      <c r="G1164" s="6" t="str">
        <f>+G1100</f>
        <v>นายณรงค์  กุลแก้ว</v>
      </c>
      <c r="J1164" s="6" t="str">
        <f>+J1100</f>
        <v>น.ส.หทัยชนก ปกคุ้ม</v>
      </c>
    </row>
    <row r="1165" spans="2:5" ht="23.25">
      <c r="B1165" s="6" t="str">
        <f>+D1138</f>
        <v>นางสาวสุจิตตรา กอบการดี</v>
      </c>
      <c r="E1165" s="6" t="s">
        <v>31</v>
      </c>
    </row>
    <row r="1166" ht="23.25">
      <c r="D1166" s="6" t="s">
        <v>55</v>
      </c>
    </row>
    <row r="1167" ht="23.25">
      <c r="D1167" s="6" t="s">
        <v>9</v>
      </c>
    </row>
    <row r="1168" ht="23.25">
      <c r="D1168" s="6" t="s">
        <v>10</v>
      </c>
    </row>
    <row r="1169" spans="2:11" ht="23.25">
      <c r="B1169" s="9" t="s">
        <v>76</v>
      </c>
      <c r="C1169" s="10" t="s">
        <v>45</v>
      </c>
      <c r="D1169" s="10"/>
      <c r="E1169" s="10"/>
      <c r="F1169" s="10"/>
      <c r="G1169" s="11" t="s">
        <v>43</v>
      </c>
      <c r="H1169" s="10" t="s">
        <v>44</v>
      </c>
      <c r="I1169" s="10"/>
      <c r="J1169" s="10"/>
      <c r="K1169" s="12"/>
    </row>
    <row r="1170" spans="2:11" ht="23.25">
      <c r="B1170" s="13"/>
      <c r="C1170" s="14" t="s">
        <v>46</v>
      </c>
      <c r="D1170" s="14"/>
      <c r="E1170" s="14"/>
      <c r="F1170" s="14"/>
      <c r="G1170" s="212" t="s">
        <v>47</v>
      </c>
      <c r="H1170" s="14" t="s">
        <v>15</v>
      </c>
      <c r="I1170" s="14"/>
      <c r="J1170" s="14"/>
      <c r="K1170" s="15"/>
    </row>
    <row r="1171" spans="2:11" ht="23.25">
      <c r="B1171" s="212" t="s">
        <v>12</v>
      </c>
      <c r="C1171" s="16" t="e">
        <f>+E1162</f>
        <v>#REF!</v>
      </c>
      <c r="D1171" s="14" t="s">
        <v>17</v>
      </c>
      <c r="E1171" s="14"/>
      <c r="F1171" s="14"/>
      <c r="G1171" s="13"/>
      <c r="H1171" s="213" t="s">
        <v>16</v>
      </c>
      <c r="I1171" s="16" t="e">
        <f>+C1171</f>
        <v>#REF!</v>
      </c>
      <c r="J1171" s="14" t="s">
        <v>17</v>
      </c>
      <c r="K1171" s="15"/>
    </row>
    <row r="1172" spans="2:11" ht="23.25">
      <c r="B1172" s="13"/>
      <c r="C1172" s="14" t="s">
        <v>350</v>
      </c>
      <c r="D1172" s="14"/>
      <c r="E1172" s="14"/>
      <c r="F1172" s="14"/>
      <c r="G1172" s="13"/>
      <c r="H1172" s="14"/>
      <c r="I1172" s="14"/>
      <c r="J1172" s="14"/>
      <c r="K1172" s="15"/>
    </row>
    <row r="1173" spans="2:11" ht="23.25">
      <c r="B1173" s="13"/>
      <c r="C1173" s="14"/>
      <c r="D1173" s="14"/>
      <c r="E1173" s="14"/>
      <c r="F1173" s="14"/>
      <c r="G1173" s="13"/>
      <c r="H1173" s="14"/>
      <c r="I1173" s="14"/>
      <c r="J1173" s="14"/>
      <c r="K1173" s="15"/>
    </row>
    <row r="1174" spans="2:11" ht="23.25">
      <c r="B1174" s="13" t="s">
        <v>3</v>
      </c>
      <c r="C1174" s="14"/>
      <c r="D1174" s="14"/>
      <c r="E1174" s="14"/>
      <c r="F1174" s="14"/>
      <c r="G1174" s="13" t="s">
        <v>14</v>
      </c>
      <c r="H1174" s="14"/>
      <c r="I1174" s="14"/>
      <c r="J1174" s="14"/>
      <c r="K1174" s="15"/>
    </row>
    <row r="1175" spans="2:11" ht="23.25">
      <c r="B1175" s="13" t="s">
        <v>13</v>
      </c>
      <c r="C1175" s="14"/>
      <c r="D1175" s="14"/>
      <c r="E1175" s="14"/>
      <c r="F1175" s="14"/>
      <c r="G1175" s="13" t="s">
        <v>2</v>
      </c>
      <c r="H1175" s="14" t="s">
        <v>8</v>
      </c>
      <c r="I1175" s="14"/>
      <c r="J1175" s="14"/>
      <c r="K1175" s="15"/>
    </row>
    <row r="1176" spans="2:11" ht="23.25">
      <c r="B1176" s="17" t="s">
        <v>1</v>
      </c>
      <c r="C1176" s="18">
        <f>+G1156</f>
        <v>21</v>
      </c>
      <c r="D1176" s="19" t="s">
        <v>11</v>
      </c>
      <c r="E1176" s="19"/>
      <c r="F1176" s="19"/>
      <c r="G1176" s="17" t="s">
        <v>1</v>
      </c>
      <c r="H1176" s="18">
        <f>+C1176</f>
        <v>21</v>
      </c>
      <c r="I1176" s="19" t="s">
        <v>11</v>
      </c>
      <c r="J1176" s="19"/>
      <c r="K1176" s="20"/>
    </row>
    <row r="1177" spans="2:11" ht="23.25">
      <c r="B1177" s="11" t="s">
        <v>42</v>
      </c>
      <c r="C1177" s="10"/>
      <c r="D1177" s="10"/>
      <c r="E1177" s="10"/>
      <c r="F1177" s="10"/>
      <c r="G1177" s="9" t="s">
        <v>47</v>
      </c>
      <c r="H1177" s="10" t="s">
        <v>22</v>
      </c>
      <c r="I1177" s="10"/>
      <c r="J1177" s="10"/>
      <c r="K1177" s="12"/>
    </row>
    <row r="1178" spans="2:11" ht="23.25">
      <c r="B1178" s="212" t="s">
        <v>47</v>
      </c>
      <c r="C1178" s="14" t="s">
        <v>18</v>
      </c>
      <c r="D1178" s="14"/>
      <c r="E1178" s="14"/>
      <c r="F1178" s="14"/>
      <c r="G1178" s="13"/>
      <c r="H1178" s="213"/>
      <c r="I1178" s="16"/>
      <c r="J1178" s="14"/>
      <c r="K1178" s="15"/>
    </row>
    <row r="1179" spans="2:11" ht="23.25">
      <c r="B1179" s="212" t="s">
        <v>19</v>
      </c>
      <c r="C1179" s="16" t="e">
        <f>+C1171</f>
        <v>#REF!</v>
      </c>
      <c r="D1179" s="14" t="s">
        <v>17</v>
      </c>
      <c r="E1179" s="14"/>
      <c r="F1179" s="14"/>
      <c r="G1179" s="13"/>
      <c r="H1179" s="213" t="s">
        <v>19</v>
      </c>
      <c r="I1179" s="21" t="e">
        <f>+C1179</f>
        <v>#REF!</v>
      </c>
      <c r="J1179" s="14" t="s">
        <v>17</v>
      </c>
      <c r="K1179" s="15"/>
    </row>
    <row r="1180" spans="2:11" ht="23.25">
      <c r="B1180" s="212"/>
      <c r="C1180" s="16"/>
      <c r="D1180" s="14"/>
      <c r="E1180" s="14"/>
      <c r="F1180" s="14"/>
      <c r="G1180" s="13"/>
      <c r="H1180" s="14"/>
      <c r="I1180" s="14"/>
      <c r="J1180" s="14"/>
      <c r="K1180" s="15"/>
    </row>
    <row r="1181" spans="2:11" ht="23.25">
      <c r="B1181" s="13"/>
      <c r="C1181" s="14" t="s">
        <v>20</v>
      </c>
      <c r="D1181" s="14"/>
      <c r="E1181" s="14"/>
      <c r="F1181" s="14"/>
      <c r="G1181" s="13"/>
      <c r="H1181" s="14" t="s">
        <v>23</v>
      </c>
      <c r="I1181" s="14"/>
      <c r="J1181" s="14"/>
      <c r="K1181" s="15"/>
    </row>
    <row r="1182" spans="2:11" ht="23.25">
      <c r="B1182" s="13"/>
      <c r="C1182" s="14" t="s">
        <v>21</v>
      </c>
      <c r="D1182" s="14"/>
      <c r="E1182" s="14"/>
      <c r="F1182" s="14"/>
      <c r="G1182" s="13" t="s">
        <v>25</v>
      </c>
      <c r="H1182" s="14"/>
      <c r="I1182" s="14"/>
      <c r="J1182" s="14"/>
      <c r="K1182" s="15"/>
    </row>
    <row r="1183" spans="2:11" ht="23.25">
      <c r="B1183" s="13" t="s">
        <v>26</v>
      </c>
      <c r="C1183" s="14"/>
      <c r="D1183" s="14"/>
      <c r="E1183" s="14"/>
      <c r="F1183" s="14"/>
      <c r="G1183" s="13" t="s">
        <v>24</v>
      </c>
      <c r="H1183" s="14"/>
      <c r="I1183" s="14"/>
      <c r="J1183" s="14"/>
      <c r="K1183" s="15"/>
    </row>
    <row r="1184" spans="2:11" ht="23.25">
      <c r="B1184" s="17" t="s">
        <v>1</v>
      </c>
      <c r="C1184" s="18">
        <f>+C1176</f>
        <v>21</v>
      </c>
      <c r="D1184" s="19" t="s">
        <v>11</v>
      </c>
      <c r="E1184" s="19"/>
      <c r="F1184" s="19"/>
      <c r="G1184" s="17" t="s">
        <v>1</v>
      </c>
      <c r="H1184" s="18">
        <f>+C1184</f>
        <v>21</v>
      </c>
      <c r="I1184" s="19" t="s">
        <v>11</v>
      </c>
      <c r="J1184" s="19"/>
      <c r="K1184" s="20"/>
    </row>
    <row r="1185" spans="2:11" ht="23.25">
      <c r="B1185" s="9" t="s">
        <v>50</v>
      </c>
      <c r="C1185" s="22" t="s">
        <v>47</v>
      </c>
      <c r="D1185" s="23" t="s">
        <v>49</v>
      </c>
      <c r="E1185" s="22" t="s">
        <v>47</v>
      </c>
      <c r="F1185" s="23" t="s">
        <v>48</v>
      </c>
      <c r="G1185" s="517" t="s">
        <v>51</v>
      </c>
      <c r="H1185" s="518"/>
      <c r="I1185" s="518"/>
      <c r="J1185" s="518"/>
      <c r="K1185" s="519"/>
    </row>
    <row r="1186" spans="2:11" ht="23.25">
      <c r="B1186" s="13" t="s">
        <v>77</v>
      </c>
      <c r="C1186" s="14"/>
      <c r="D1186" s="14"/>
      <c r="E1186" s="14"/>
      <c r="F1186" s="14"/>
      <c r="G1186" s="13"/>
      <c r="H1186" s="14"/>
      <c r="I1186" s="14"/>
      <c r="J1186" s="14"/>
      <c r="K1186" s="15"/>
    </row>
    <row r="1187" spans="2:11" ht="23.25">
      <c r="B1187" s="13" t="s">
        <v>27</v>
      </c>
      <c r="C1187" s="14" t="e">
        <f>+#REF!</f>
        <v>#REF!</v>
      </c>
      <c r="D1187" s="14"/>
      <c r="E1187" s="14"/>
      <c r="F1187" s="14"/>
      <c r="G1187" s="13" t="s">
        <v>35</v>
      </c>
      <c r="H1187" s="14"/>
      <c r="I1187" s="14"/>
      <c r="J1187" s="14"/>
      <c r="K1187" s="15"/>
    </row>
    <row r="1188" spans="2:11" ht="23.25">
      <c r="B1188" s="212" t="s">
        <v>28</v>
      </c>
      <c r="C1188" s="14" t="e">
        <f>+#REF!</f>
        <v>#REF!</v>
      </c>
      <c r="D1188" s="14"/>
      <c r="E1188" s="14"/>
      <c r="F1188" s="24"/>
      <c r="G1188" s="13" t="s">
        <v>36</v>
      </c>
      <c r="H1188" s="14"/>
      <c r="I1188" s="14"/>
      <c r="J1188" s="14"/>
      <c r="K1188" s="15"/>
    </row>
    <row r="1189" spans="2:11" ht="23.25">
      <c r="B1189" s="212" t="s">
        <v>1</v>
      </c>
      <c r="C1189" s="25">
        <f>+C1184</f>
        <v>21</v>
      </c>
      <c r="D1189" s="14" t="s">
        <v>11</v>
      </c>
      <c r="E1189" s="14"/>
      <c r="F1189" s="14"/>
      <c r="G1189" s="13"/>
      <c r="H1189" s="14"/>
      <c r="I1189" s="14"/>
      <c r="J1189" s="14"/>
      <c r="K1189" s="15"/>
    </row>
    <row r="1190" spans="2:11" ht="23.25">
      <c r="B1190" s="13" t="s">
        <v>29</v>
      </c>
      <c r="C1190" s="16" t="e">
        <f>+C1179</f>
        <v>#REF!</v>
      </c>
      <c r="D1190" s="14" t="s">
        <v>17</v>
      </c>
      <c r="E1190" s="14"/>
      <c r="F1190" s="14"/>
      <c r="G1190" s="13" t="s">
        <v>37</v>
      </c>
      <c r="H1190" s="14"/>
      <c r="I1190" s="14"/>
      <c r="J1190" s="14"/>
      <c r="K1190" s="15"/>
    </row>
    <row r="1191" spans="2:11" ht="23.25">
      <c r="B1191" s="13"/>
      <c r="C1191" s="14" t="str">
        <f>+C1172</f>
        <v>(สามหมื่นบาทถ้วน)</v>
      </c>
      <c r="D1191" s="14"/>
      <c r="E1191" s="14"/>
      <c r="F1191" s="14"/>
      <c r="G1191" s="13" t="s">
        <v>357</v>
      </c>
      <c r="H1191" s="14"/>
      <c r="I1191" s="14"/>
      <c r="J1191" s="14"/>
      <c r="K1191" s="15"/>
    </row>
    <row r="1192" spans="2:11" ht="23.25">
      <c r="B1192" s="13" t="s">
        <v>32</v>
      </c>
      <c r="C1192" s="14" t="str">
        <f>+G1164</f>
        <v>นายณรงค์  กุลแก้ว</v>
      </c>
      <c r="D1192" s="14"/>
      <c r="E1192" s="14" t="str">
        <f>+B1165</f>
        <v>นางสาวสุจิตตรา กอบการดี</v>
      </c>
      <c r="F1192" s="14"/>
      <c r="G1192" s="13"/>
      <c r="H1192" s="14"/>
      <c r="I1192" s="14"/>
      <c r="J1192" s="14"/>
      <c r="K1192" s="15"/>
    </row>
    <row r="1193" spans="2:11" ht="23.25">
      <c r="B1193" s="26"/>
      <c r="C1193" s="19" t="str">
        <f>+J1164</f>
        <v>น.ส.หทัยชนก ปกคุ้ม</v>
      </c>
      <c r="D1193" s="19"/>
      <c r="E1193" s="19"/>
      <c r="F1193" s="19"/>
      <c r="G1193" s="26"/>
      <c r="H1193" s="19"/>
      <c r="I1193" s="19"/>
      <c r="J1193" s="19"/>
      <c r="K1193" s="20"/>
    </row>
    <row r="1194" spans="3:10" ht="23.25">
      <c r="C1194" s="520" t="s">
        <v>4</v>
      </c>
      <c r="D1194" s="520"/>
      <c r="E1194" s="520"/>
      <c r="F1194" s="520"/>
      <c r="G1194" s="520"/>
      <c r="H1194" s="520"/>
      <c r="I1194" s="520"/>
      <c r="J1194" s="520"/>
    </row>
    <row r="1195" spans="2:11" ht="23.25">
      <c r="B1195" s="11"/>
      <c r="C1195" s="10"/>
      <c r="D1195" s="10"/>
      <c r="E1195" s="10"/>
      <c r="F1195" s="10"/>
      <c r="G1195" s="11"/>
      <c r="H1195" s="10"/>
      <c r="I1195" s="10"/>
      <c r="J1195" s="10"/>
      <c r="K1195" s="12"/>
    </row>
    <row r="1196" spans="2:11" ht="23.25">
      <c r="B1196" s="521" t="s">
        <v>33</v>
      </c>
      <c r="C1196" s="522"/>
      <c r="D1196" s="523" t="e">
        <f>+C1190</f>
        <v>#REF!</v>
      </c>
      <c r="E1196" s="523"/>
      <c r="F1196" s="14" t="s">
        <v>17</v>
      </c>
      <c r="G1196" s="13" t="s">
        <v>38</v>
      </c>
      <c r="H1196" s="14"/>
      <c r="I1196" s="14"/>
      <c r="J1196" s="16" t="e">
        <f>+D1196</f>
        <v>#REF!</v>
      </c>
      <c r="K1196" s="15" t="s">
        <v>17</v>
      </c>
    </row>
    <row r="1197" spans="2:11" ht="23.25">
      <c r="B1197" s="13"/>
      <c r="C1197" s="14"/>
      <c r="D1197" s="14"/>
      <c r="E1197" s="14"/>
      <c r="F1197" s="14"/>
      <c r="G1197" s="13"/>
      <c r="H1197" s="14"/>
      <c r="I1197" s="14"/>
      <c r="J1197" s="14"/>
      <c r="K1197" s="15"/>
    </row>
    <row r="1198" spans="2:11" ht="23.25">
      <c r="B1198" s="13" t="s">
        <v>78</v>
      </c>
      <c r="D1198" s="14"/>
      <c r="E1198" s="14"/>
      <c r="F1198" s="14"/>
      <c r="G1198" s="13"/>
      <c r="H1198" s="14" t="s">
        <v>39</v>
      </c>
      <c r="I1198" s="14"/>
      <c r="J1198" s="14"/>
      <c r="K1198" s="15"/>
    </row>
    <row r="1199" spans="2:11" ht="23.25">
      <c r="B1199" s="13"/>
      <c r="D1199" s="14" t="str">
        <f>+G1164</f>
        <v>นายณรงค์  กุลแก้ว</v>
      </c>
      <c r="E1199" s="14"/>
      <c r="F1199" s="14"/>
      <c r="G1199" s="13" t="s">
        <v>359</v>
      </c>
      <c r="H1199" s="14"/>
      <c r="I1199" s="14"/>
      <c r="J1199" s="14"/>
      <c r="K1199" s="15"/>
    </row>
    <row r="1200" spans="2:11" ht="23.25">
      <c r="B1200" s="13"/>
      <c r="D1200" s="14"/>
      <c r="E1200" s="14"/>
      <c r="F1200" s="14"/>
      <c r="G1200" s="13" t="s">
        <v>41</v>
      </c>
      <c r="H1200" s="14"/>
      <c r="I1200" s="14"/>
      <c r="J1200" s="14"/>
      <c r="K1200" s="15"/>
    </row>
    <row r="1201" spans="2:11" ht="23.25">
      <c r="B1201" s="13" t="s">
        <v>78</v>
      </c>
      <c r="D1201" s="14"/>
      <c r="E1201" s="14"/>
      <c r="F1201" s="14"/>
      <c r="G1201" s="13"/>
      <c r="H1201" s="14"/>
      <c r="I1201" s="14"/>
      <c r="J1201" s="14"/>
      <c r="K1201" s="15"/>
    </row>
    <row r="1202" spans="2:11" ht="23.25">
      <c r="B1202" s="13"/>
      <c r="D1202" s="14" t="str">
        <f>+B1165</f>
        <v>นางสาวสุจิตตรา กอบการดี</v>
      </c>
      <c r="E1202" s="14"/>
      <c r="F1202" s="14"/>
      <c r="G1202" s="13"/>
      <c r="H1202" s="14"/>
      <c r="I1202" s="14"/>
      <c r="J1202" s="14"/>
      <c r="K1202" s="15"/>
    </row>
    <row r="1203" spans="2:11" ht="23.25">
      <c r="B1203" s="13"/>
      <c r="C1203" s="14"/>
      <c r="D1203" s="14"/>
      <c r="E1203" s="14"/>
      <c r="F1203" s="14"/>
      <c r="G1203" s="13"/>
      <c r="H1203" s="14"/>
      <c r="I1203" s="14"/>
      <c r="J1203" s="14"/>
      <c r="K1203" s="15"/>
    </row>
    <row r="1204" spans="2:11" ht="23.25">
      <c r="B1204" s="13" t="s">
        <v>78</v>
      </c>
      <c r="C1204" s="14"/>
      <c r="D1204" s="14"/>
      <c r="E1204" s="14"/>
      <c r="F1204" s="14"/>
      <c r="G1204" s="13"/>
      <c r="H1204" s="14"/>
      <c r="I1204" s="14"/>
      <c r="J1204" s="14"/>
      <c r="K1204" s="15"/>
    </row>
    <row r="1205" spans="2:11" ht="23.25">
      <c r="B1205" s="13"/>
      <c r="C1205" s="14"/>
      <c r="D1205" s="14" t="str">
        <f>+C1193</f>
        <v>น.ส.หทัยชนก ปกคุ้ม</v>
      </c>
      <c r="E1205" s="14"/>
      <c r="F1205" s="14"/>
      <c r="G1205" s="13"/>
      <c r="H1205" s="14"/>
      <c r="I1205" s="14"/>
      <c r="J1205" s="14"/>
      <c r="K1205" s="15"/>
    </row>
    <row r="1206" spans="2:11" ht="23.25">
      <c r="B1206" s="212"/>
      <c r="C1206" s="14"/>
      <c r="D1206" s="14"/>
      <c r="E1206" s="14"/>
      <c r="F1206" s="14"/>
      <c r="G1206" s="13"/>
      <c r="H1206" s="14"/>
      <c r="I1206" s="14"/>
      <c r="J1206" s="14"/>
      <c r="K1206" s="15"/>
    </row>
    <row r="1207" spans="2:11" ht="23.25">
      <c r="B1207" s="17" t="s">
        <v>1</v>
      </c>
      <c r="C1207" s="18">
        <f>+C1189</f>
        <v>21</v>
      </c>
      <c r="D1207" s="19" t="s">
        <v>11</v>
      </c>
      <c r="E1207" s="19"/>
      <c r="F1207" s="19"/>
      <c r="G1207" s="17" t="s">
        <v>1</v>
      </c>
      <c r="H1207" s="18">
        <f>+C1207</f>
        <v>21</v>
      </c>
      <c r="I1207" s="19" t="s">
        <v>11</v>
      </c>
      <c r="J1207" s="19"/>
      <c r="K1207" s="20"/>
    </row>
    <row r="1208" spans="2:11" ht="23.25">
      <c r="B1208" s="213"/>
      <c r="C1208" s="25"/>
      <c r="D1208" s="14"/>
      <c r="E1208" s="14"/>
      <c r="F1208" s="14"/>
      <c r="G1208" s="213"/>
      <c r="H1208" s="25"/>
      <c r="I1208" s="14"/>
      <c r="J1208" s="14"/>
      <c r="K1208" s="14"/>
    </row>
    <row r="1209" ht="23.25">
      <c r="B1209" s="6" t="s">
        <v>40</v>
      </c>
    </row>
    <row r="1217" spans="3:10" ht="23.25">
      <c r="C1217" s="516" t="s">
        <v>54</v>
      </c>
      <c r="D1217" s="516"/>
      <c r="E1217" s="516"/>
      <c r="F1217" s="516"/>
      <c r="G1217" s="516"/>
      <c r="H1217" s="516"/>
      <c r="I1217" s="516"/>
      <c r="J1217" s="516"/>
    </row>
    <row r="1218" spans="3:10" ht="23.25">
      <c r="C1218" s="516" t="s">
        <v>75</v>
      </c>
      <c r="D1218" s="516"/>
      <c r="E1218" s="516"/>
      <c r="F1218" s="516"/>
      <c r="G1218" s="516"/>
      <c r="H1218" s="516"/>
      <c r="I1218" s="516"/>
      <c r="J1218" s="516"/>
    </row>
    <row r="1219" spans="9:11" ht="23.25">
      <c r="I1219" s="7" t="s">
        <v>53</v>
      </c>
      <c r="J1219" s="6">
        <f>+J1155+1</f>
        <v>20</v>
      </c>
      <c r="K1219" s="6" t="s">
        <v>52</v>
      </c>
    </row>
    <row r="1220" spans="6:8" ht="23.25">
      <c r="F1220" s="7" t="s">
        <v>1</v>
      </c>
      <c r="G1220" s="272">
        <v>21</v>
      </c>
      <c r="H1220" s="6" t="s">
        <v>11</v>
      </c>
    </row>
    <row r="1221" ht="23.25">
      <c r="B1221" s="6" t="s">
        <v>42</v>
      </c>
    </row>
    <row r="1222" spans="2:3" ht="23.25">
      <c r="B1222" s="6" t="s">
        <v>2</v>
      </c>
      <c r="C1222" s="6" t="s">
        <v>73</v>
      </c>
    </row>
    <row r="1223" ht="23.25">
      <c r="B1223" s="6" t="e">
        <f>+#REF!</f>
        <v>#REF!</v>
      </c>
    </row>
    <row r="1224" spans="2:6" ht="23.25">
      <c r="B1224" s="6" t="s">
        <v>72</v>
      </c>
      <c r="F1224" s="6" t="str">
        <f>+F1160</f>
        <v>โรงพยาบาลส่งเสริมสุขภาพตำบลโอโล</v>
      </c>
    </row>
    <row r="1225" spans="2:8" ht="23.25">
      <c r="B1225" s="6" t="s">
        <v>16</v>
      </c>
      <c r="C1225" s="8" t="e">
        <f>+#REF!</f>
        <v>#REF!</v>
      </c>
      <c r="D1225" s="6" t="s">
        <v>74</v>
      </c>
      <c r="H1225" s="6" t="str">
        <f>+F1224</f>
        <v>โรงพยาบาลส่งเสริมสุขภาพตำบลโอโล</v>
      </c>
    </row>
    <row r="1226" spans="2:6" ht="23.25">
      <c r="B1226" s="6" t="s">
        <v>5</v>
      </c>
      <c r="E1226" s="8" t="e">
        <f>+C1225</f>
        <v>#REF!</v>
      </c>
      <c r="F1226" s="6" t="s">
        <v>6</v>
      </c>
    </row>
    <row r="1227" spans="2:8" ht="23.25">
      <c r="B1227" s="6" t="s">
        <v>79</v>
      </c>
      <c r="G1227" s="8" t="s">
        <v>660</v>
      </c>
      <c r="H1227" s="6" t="s">
        <v>7</v>
      </c>
    </row>
    <row r="1228" spans="2:10" ht="23.25">
      <c r="B1228" s="6" t="s">
        <v>80</v>
      </c>
      <c r="G1228" s="6" t="str">
        <f>+G1164</f>
        <v>นายณรงค์  กุลแก้ว</v>
      </c>
      <c r="J1228" s="6" t="str">
        <f>+J1164</f>
        <v>น.ส.หทัยชนก ปกคุ้ม</v>
      </c>
    </row>
    <row r="1229" spans="2:5" ht="23.25">
      <c r="B1229" s="6" t="str">
        <f>+D1202</f>
        <v>นางสาวสุจิตตรา กอบการดี</v>
      </c>
      <c r="E1229" s="6" t="s">
        <v>31</v>
      </c>
    </row>
    <row r="1230" ht="23.25">
      <c r="D1230" s="6" t="s">
        <v>55</v>
      </c>
    </row>
    <row r="1231" ht="23.25">
      <c r="D1231" s="6" t="s">
        <v>9</v>
      </c>
    </row>
    <row r="1232" ht="23.25">
      <c r="D1232" s="6" t="s">
        <v>10</v>
      </c>
    </row>
    <row r="1233" spans="2:11" ht="23.25">
      <c r="B1233" s="9" t="s">
        <v>76</v>
      </c>
      <c r="C1233" s="10" t="s">
        <v>45</v>
      </c>
      <c r="D1233" s="10"/>
      <c r="E1233" s="10"/>
      <c r="F1233" s="10"/>
      <c r="G1233" s="11" t="s">
        <v>43</v>
      </c>
      <c r="H1233" s="10" t="s">
        <v>44</v>
      </c>
      <c r="I1233" s="10"/>
      <c r="J1233" s="10"/>
      <c r="K1233" s="12"/>
    </row>
    <row r="1234" spans="2:11" ht="23.25">
      <c r="B1234" s="13"/>
      <c r="C1234" s="14" t="s">
        <v>46</v>
      </c>
      <c r="D1234" s="14"/>
      <c r="E1234" s="14"/>
      <c r="F1234" s="14"/>
      <c r="G1234" s="270" t="s">
        <v>47</v>
      </c>
      <c r="H1234" s="14" t="s">
        <v>15</v>
      </c>
      <c r="I1234" s="14"/>
      <c r="J1234" s="14"/>
      <c r="K1234" s="15"/>
    </row>
    <row r="1235" spans="2:11" ht="23.25">
      <c r="B1235" s="270" t="s">
        <v>12</v>
      </c>
      <c r="C1235" s="16" t="e">
        <f>+E1226</f>
        <v>#REF!</v>
      </c>
      <c r="D1235" s="14" t="s">
        <v>17</v>
      </c>
      <c r="E1235" s="14"/>
      <c r="F1235" s="14"/>
      <c r="G1235" s="13"/>
      <c r="H1235" s="271" t="s">
        <v>16</v>
      </c>
      <c r="I1235" s="16" t="e">
        <f>+C1235</f>
        <v>#REF!</v>
      </c>
      <c r="J1235" s="14" t="s">
        <v>17</v>
      </c>
      <c r="K1235" s="15"/>
    </row>
    <row r="1236" spans="2:11" ht="23.25">
      <c r="B1236" s="13"/>
      <c r="C1236" s="14" t="s">
        <v>337</v>
      </c>
      <c r="D1236" s="14"/>
      <c r="E1236" s="14"/>
      <c r="F1236" s="14"/>
      <c r="G1236" s="13"/>
      <c r="H1236" s="14"/>
      <c r="I1236" s="14"/>
      <c r="J1236" s="14"/>
      <c r="K1236" s="15"/>
    </row>
    <row r="1237" spans="2:11" ht="23.25">
      <c r="B1237" s="13"/>
      <c r="C1237" s="14"/>
      <c r="D1237" s="14"/>
      <c r="E1237" s="14"/>
      <c r="F1237" s="14"/>
      <c r="G1237" s="13"/>
      <c r="H1237" s="14"/>
      <c r="I1237" s="14"/>
      <c r="J1237" s="14"/>
      <c r="K1237" s="15"/>
    </row>
    <row r="1238" spans="2:11" ht="23.25">
      <c r="B1238" s="13" t="s">
        <v>3</v>
      </c>
      <c r="C1238" s="14"/>
      <c r="D1238" s="14"/>
      <c r="E1238" s="14"/>
      <c r="F1238" s="14"/>
      <c r="G1238" s="13" t="s">
        <v>14</v>
      </c>
      <c r="H1238" s="14"/>
      <c r="I1238" s="14"/>
      <c r="J1238" s="14"/>
      <c r="K1238" s="15"/>
    </row>
    <row r="1239" spans="2:11" ht="23.25">
      <c r="B1239" s="13" t="s">
        <v>13</v>
      </c>
      <c r="C1239" s="14"/>
      <c r="D1239" s="14"/>
      <c r="E1239" s="14"/>
      <c r="F1239" s="14"/>
      <c r="G1239" s="13" t="s">
        <v>2</v>
      </c>
      <c r="H1239" s="14" t="s">
        <v>8</v>
      </c>
      <c r="I1239" s="14"/>
      <c r="J1239" s="14"/>
      <c r="K1239" s="15"/>
    </row>
    <row r="1240" spans="2:11" ht="23.25">
      <c r="B1240" s="17" t="s">
        <v>1</v>
      </c>
      <c r="C1240" s="18">
        <f>+G1220</f>
        <v>21</v>
      </c>
      <c r="D1240" s="19" t="s">
        <v>11</v>
      </c>
      <c r="E1240" s="19"/>
      <c r="F1240" s="19"/>
      <c r="G1240" s="17" t="s">
        <v>1</v>
      </c>
      <c r="H1240" s="18">
        <f>+C1240</f>
        <v>21</v>
      </c>
      <c r="I1240" s="19" t="s">
        <v>11</v>
      </c>
      <c r="J1240" s="19"/>
      <c r="K1240" s="20"/>
    </row>
    <row r="1241" spans="2:11" ht="23.25">
      <c r="B1241" s="11" t="s">
        <v>42</v>
      </c>
      <c r="C1241" s="10"/>
      <c r="D1241" s="10"/>
      <c r="E1241" s="10"/>
      <c r="F1241" s="10"/>
      <c r="G1241" s="9" t="s">
        <v>47</v>
      </c>
      <c r="H1241" s="10" t="s">
        <v>22</v>
      </c>
      <c r="I1241" s="10"/>
      <c r="J1241" s="10"/>
      <c r="K1241" s="12"/>
    </row>
    <row r="1242" spans="2:11" ht="23.25">
      <c r="B1242" s="270" t="s">
        <v>47</v>
      </c>
      <c r="C1242" s="14" t="s">
        <v>18</v>
      </c>
      <c r="D1242" s="14"/>
      <c r="E1242" s="14"/>
      <c r="F1242" s="14"/>
      <c r="G1242" s="13"/>
      <c r="H1242" s="271"/>
      <c r="I1242" s="16"/>
      <c r="J1242" s="14"/>
      <c r="K1242" s="15"/>
    </row>
    <row r="1243" spans="2:11" ht="23.25">
      <c r="B1243" s="270" t="s">
        <v>19</v>
      </c>
      <c r="C1243" s="16" t="e">
        <f>+C1235</f>
        <v>#REF!</v>
      </c>
      <c r="D1243" s="14" t="s">
        <v>17</v>
      </c>
      <c r="E1243" s="14"/>
      <c r="F1243" s="14"/>
      <c r="G1243" s="13"/>
      <c r="H1243" s="271" t="s">
        <v>19</v>
      </c>
      <c r="I1243" s="21" t="e">
        <f>+C1243</f>
        <v>#REF!</v>
      </c>
      <c r="J1243" s="14" t="s">
        <v>17</v>
      </c>
      <c r="K1243" s="15"/>
    </row>
    <row r="1244" spans="2:11" ht="23.25">
      <c r="B1244" s="270"/>
      <c r="C1244" s="16"/>
      <c r="D1244" s="14"/>
      <c r="E1244" s="14"/>
      <c r="F1244" s="14"/>
      <c r="G1244" s="13"/>
      <c r="H1244" s="14"/>
      <c r="I1244" s="14"/>
      <c r="J1244" s="14"/>
      <c r="K1244" s="15"/>
    </row>
    <row r="1245" spans="2:11" ht="23.25">
      <c r="B1245" s="13"/>
      <c r="C1245" s="14" t="s">
        <v>20</v>
      </c>
      <c r="D1245" s="14"/>
      <c r="E1245" s="14"/>
      <c r="F1245" s="14"/>
      <c r="G1245" s="13"/>
      <c r="H1245" s="14" t="s">
        <v>23</v>
      </c>
      <c r="I1245" s="14"/>
      <c r="J1245" s="14"/>
      <c r="K1245" s="15"/>
    </row>
    <row r="1246" spans="2:11" ht="23.25">
      <c r="B1246" s="13"/>
      <c r="C1246" s="14" t="s">
        <v>21</v>
      </c>
      <c r="D1246" s="14"/>
      <c r="E1246" s="14"/>
      <c r="F1246" s="14"/>
      <c r="G1246" s="13" t="s">
        <v>25</v>
      </c>
      <c r="H1246" s="14"/>
      <c r="I1246" s="14"/>
      <c r="J1246" s="14"/>
      <c r="K1246" s="15"/>
    </row>
    <row r="1247" spans="2:11" ht="23.25">
      <c r="B1247" s="13" t="s">
        <v>26</v>
      </c>
      <c r="C1247" s="14"/>
      <c r="D1247" s="14"/>
      <c r="E1247" s="14"/>
      <c r="F1247" s="14"/>
      <c r="G1247" s="13" t="s">
        <v>24</v>
      </c>
      <c r="H1247" s="14"/>
      <c r="I1247" s="14"/>
      <c r="J1247" s="14"/>
      <c r="K1247" s="15"/>
    </row>
    <row r="1248" spans="2:11" ht="23.25">
      <c r="B1248" s="17" t="s">
        <v>1</v>
      </c>
      <c r="C1248" s="18">
        <f>+C1240</f>
        <v>21</v>
      </c>
      <c r="D1248" s="19" t="s">
        <v>11</v>
      </c>
      <c r="E1248" s="19"/>
      <c r="F1248" s="19"/>
      <c r="G1248" s="17" t="s">
        <v>1</v>
      </c>
      <c r="H1248" s="18">
        <f>+C1248</f>
        <v>21</v>
      </c>
      <c r="I1248" s="19" t="s">
        <v>11</v>
      </c>
      <c r="J1248" s="19"/>
      <c r="K1248" s="20"/>
    </row>
    <row r="1249" spans="2:11" ht="23.25">
      <c r="B1249" s="9" t="s">
        <v>50</v>
      </c>
      <c r="C1249" s="22" t="s">
        <v>47</v>
      </c>
      <c r="D1249" s="23" t="s">
        <v>49</v>
      </c>
      <c r="E1249" s="22" t="s">
        <v>47</v>
      </c>
      <c r="F1249" s="23" t="s">
        <v>48</v>
      </c>
      <c r="G1249" s="517" t="s">
        <v>51</v>
      </c>
      <c r="H1249" s="518"/>
      <c r="I1249" s="518"/>
      <c r="J1249" s="518"/>
      <c r="K1249" s="519"/>
    </row>
    <row r="1250" spans="2:11" ht="23.25">
      <c r="B1250" s="13" t="s">
        <v>77</v>
      </c>
      <c r="C1250" s="14"/>
      <c r="D1250" s="14"/>
      <c r="E1250" s="14"/>
      <c r="F1250" s="14"/>
      <c r="G1250" s="13"/>
      <c r="H1250" s="14"/>
      <c r="I1250" s="14"/>
      <c r="J1250" s="14"/>
      <c r="K1250" s="15"/>
    </row>
    <row r="1251" spans="2:11" ht="23.25">
      <c r="B1251" s="13" t="s">
        <v>27</v>
      </c>
      <c r="C1251" s="14" t="e">
        <f>+#REF!</f>
        <v>#REF!</v>
      </c>
      <c r="D1251" s="14"/>
      <c r="E1251" s="14"/>
      <c r="F1251" s="14"/>
      <c r="G1251" s="13" t="s">
        <v>35</v>
      </c>
      <c r="H1251" s="14"/>
      <c r="I1251" s="14"/>
      <c r="J1251" s="14"/>
      <c r="K1251" s="15"/>
    </row>
    <row r="1252" spans="2:11" ht="23.25">
      <c r="B1252" s="270" t="s">
        <v>28</v>
      </c>
      <c r="C1252" s="14" t="e">
        <f>+#REF!</f>
        <v>#REF!</v>
      </c>
      <c r="D1252" s="14"/>
      <c r="E1252" s="14"/>
      <c r="F1252" s="24"/>
      <c r="G1252" s="13" t="s">
        <v>36</v>
      </c>
      <c r="H1252" s="14"/>
      <c r="I1252" s="14"/>
      <c r="J1252" s="14"/>
      <c r="K1252" s="15"/>
    </row>
    <row r="1253" spans="2:11" ht="23.25">
      <c r="B1253" s="270" t="s">
        <v>1</v>
      </c>
      <c r="C1253" s="25">
        <f>+C1248</f>
        <v>21</v>
      </c>
      <c r="D1253" s="14" t="s">
        <v>11</v>
      </c>
      <c r="E1253" s="14"/>
      <c r="F1253" s="14"/>
      <c r="G1253" s="13"/>
      <c r="H1253" s="14"/>
      <c r="I1253" s="14"/>
      <c r="J1253" s="14"/>
      <c r="K1253" s="15"/>
    </row>
    <row r="1254" spans="2:11" ht="23.25">
      <c r="B1254" s="13" t="s">
        <v>29</v>
      </c>
      <c r="C1254" s="16" t="e">
        <f>+C1243</f>
        <v>#REF!</v>
      </c>
      <c r="D1254" s="14" t="s">
        <v>17</v>
      </c>
      <c r="E1254" s="14"/>
      <c r="F1254" s="14"/>
      <c r="G1254" s="13" t="s">
        <v>37</v>
      </c>
      <c r="H1254" s="14"/>
      <c r="I1254" s="14"/>
      <c r="J1254" s="14"/>
      <c r="K1254" s="15"/>
    </row>
    <row r="1255" spans="2:11" ht="23.25">
      <c r="B1255" s="13"/>
      <c r="C1255" s="14" t="str">
        <f>+C1236</f>
        <v>(สองหมื่นบาทถ้วน)</v>
      </c>
      <c r="D1255" s="14"/>
      <c r="E1255" s="14"/>
      <c r="F1255" s="14"/>
      <c r="G1255" s="13" t="s">
        <v>357</v>
      </c>
      <c r="H1255" s="14"/>
      <c r="I1255" s="14"/>
      <c r="J1255" s="14"/>
      <c r="K1255" s="15"/>
    </row>
    <row r="1256" spans="2:11" ht="23.25">
      <c r="B1256" s="13" t="s">
        <v>32</v>
      </c>
      <c r="C1256" s="14" t="str">
        <f>+G1228</f>
        <v>นายณรงค์  กุลแก้ว</v>
      </c>
      <c r="D1256" s="14"/>
      <c r="E1256" s="14" t="str">
        <f>+B1229</f>
        <v>นางสาวสุจิตตรา กอบการดี</v>
      </c>
      <c r="F1256" s="14"/>
      <c r="G1256" s="13"/>
      <c r="H1256" s="14"/>
      <c r="I1256" s="14"/>
      <c r="J1256" s="14"/>
      <c r="K1256" s="15"/>
    </row>
    <row r="1257" spans="2:11" ht="23.25">
      <c r="B1257" s="26"/>
      <c r="C1257" s="19" t="str">
        <f>+J1228</f>
        <v>น.ส.หทัยชนก ปกคุ้ม</v>
      </c>
      <c r="D1257" s="19"/>
      <c r="E1257" s="19"/>
      <c r="F1257" s="19"/>
      <c r="G1257" s="26"/>
      <c r="H1257" s="19"/>
      <c r="I1257" s="19"/>
      <c r="J1257" s="19"/>
      <c r="K1257" s="20"/>
    </row>
    <row r="1258" spans="3:10" ht="23.25">
      <c r="C1258" s="520" t="s">
        <v>4</v>
      </c>
      <c r="D1258" s="520"/>
      <c r="E1258" s="520"/>
      <c r="F1258" s="520"/>
      <c r="G1258" s="520"/>
      <c r="H1258" s="520"/>
      <c r="I1258" s="520"/>
      <c r="J1258" s="520"/>
    </row>
    <row r="1259" spans="2:11" ht="23.25">
      <c r="B1259" s="11"/>
      <c r="C1259" s="10"/>
      <c r="D1259" s="10"/>
      <c r="E1259" s="10"/>
      <c r="F1259" s="10"/>
      <c r="G1259" s="11"/>
      <c r="H1259" s="10"/>
      <c r="I1259" s="10"/>
      <c r="J1259" s="10"/>
      <c r="K1259" s="12"/>
    </row>
    <row r="1260" spans="2:11" ht="23.25">
      <c r="B1260" s="521" t="s">
        <v>33</v>
      </c>
      <c r="C1260" s="522"/>
      <c r="D1260" s="523" t="e">
        <f>+C1254</f>
        <v>#REF!</v>
      </c>
      <c r="E1260" s="523"/>
      <c r="F1260" s="14" t="s">
        <v>17</v>
      </c>
      <c r="G1260" s="13" t="s">
        <v>38</v>
      </c>
      <c r="H1260" s="14"/>
      <c r="I1260" s="14"/>
      <c r="J1260" s="16" t="e">
        <f>+D1260</f>
        <v>#REF!</v>
      </c>
      <c r="K1260" s="15" t="s">
        <v>17</v>
      </c>
    </row>
    <row r="1261" spans="2:11" ht="23.25">
      <c r="B1261" s="13"/>
      <c r="C1261" s="14"/>
      <c r="D1261" s="14"/>
      <c r="E1261" s="14"/>
      <c r="F1261" s="14"/>
      <c r="G1261" s="13"/>
      <c r="H1261" s="14"/>
      <c r="I1261" s="14"/>
      <c r="J1261" s="14"/>
      <c r="K1261" s="15"/>
    </row>
    <row r="1262" spans="2:11" ht="23.25">
      <c r="B1262" s="13" t="s">
        <v>78</v>
      </c>
      <c r="D1262" s="14"/>
      <c r="E1262" s="14"/>
      <c r="F1262" s="14"/>
      <c r="G1262" s="13"/>
      <c r="H1262" s="14" t="s">
        <v>39</v>
      </c>
      <c r="I1262" s="14"/>
      <c r="J1262" s="14"/>
      <c r="K1262" s="15"/>
    </row>
    <row r="1263" spans="2:11" ht="23.25">
      <c r="B1263" s="13"/>
      <c r="D1263" s="14" t="str">
        <f>+G1228</f>
        <v>นายณรงค์  กุลแก้ว</v>
      </c>
      <c r="E1263" s="14"/>
      <c r="F1263" s="14"/>
      <c r="G1263" s="13" t="s">
        <v>359</v>
      </c>
      <c r="H1263" s="14"/>
      <c r="I1263" s="14"/>
      <c r="J1263" s="14"/>
      <c r="K1263" s="15"/>
    </row>
    <row r="1264" spans="2:11" ht="23.25">
      <c r="B1264" s="13"/>
      <c r="D1264" s="14"/>
      <c r="E1264" s="14"/>
      <c r="F1264" s="14"/>
      <c r="G1264" s="13" t="s">
        <v>358</v>
      </c>
      <c r="H1264" s="14"/>
      <c r="I1264" s="14"/>
      <c r="J1264" s="14"/>
      <c r="K1264" s="15"/>
    </row>
    <row r="1265" spans="2:11" ht="23.25">
      <c r="B1265" s="13" t="s">
        <v>78</v>
      </c>
      <c r="D1265" s="14"/>
      <c r="E1265" s="14"/>
      <c r="F1265" s="14"/>
      <c r="G1265" s="13"/>
      <c r="H1265" s="14"/>
      <c r="I1265" s="14"/>
      <c r="J1265" s="14"/>
      <c r="K1265" s="15"/>
    </row>
    <row r="1266" spans="2:11" ht="23.25">
      <c r="B1266" s="13"/>
      <c r="D1266" s="14" t="str">
        <f>+B1229</f>
        <v>นางสาวสุจิตตรา กอบการดี</v>
      </c>
      <c r="E1266" s="14"/>
      <c r="F1266" s="14"/>
      <c r="G1266" s="13"/>
      <c r="H1266" s="14"/>
      <c r="I1266" s="14"/>
      <c r="J1266" s="14"/>
      <c r="K1266" s="15"/>
    </row>
    <row r="1267" spans="2:11" ht="23.25">
      <c r="B1267" s="13"/>
      <c r="C1267" s="14"/>
      <c r="D1267" s="14"/>
      <c r="E1267" s="14"/>
      <c r="F1267" s="14"/>
      <c r="G1267" s="13"/>
      <c r="H1267" s="14"/>
      <c r="I1267" s="14"/>
      <c r="J1267" s="14"/>
      <c r="K1267" s="15"/>
    </row>
    <row r="1268" spans="2:11" ht="23.25">
      <c r="B1268" s="13" t="s">
        <v>78</v>
      </c>
      <c r="C1268" s="14"/>
      <c r="D1268" s="14"/>
      <c r="E1268" s="14"/>
      <c r="F1268" s="14"/>
      <c r="G1268" s="13"/>
      <c r="H1268" s="14"/>
      <c r="I1268" s="14"/>
      <c r="J1268" s="14"/>
      <c r="K1268" s="15"/>
    </row>
    <row r="1269" spans="2:11" ht="23.25">
      <c r="B1269" s="13"/>
      <c r="C1269" s="14"/>
      <c r="D1269" s="14" t="str">
        <f>+C1257</f>
        <v>น.ส.หทัยชนก ปกคุ้ม</v>
      </c>
      <c r="E1269" s="14"/>
      <c r="F1269" s="14"/>
      <c r="G1269" s="13"/>
      <c r="H1269" s="14"/>
      <c r="I1269" s="14"/>
      <c r="J1269" s="14"/>
      <c r="K1269" s="15"/>
    </row>
    <row r="1270" spans="2:11" ht="23.25">
      <c r="B1270" s="270"/>
      <c r="C1270" s="14"/>
      <c r="D1270" s="14"/>
      <c r="E1270" s="14"/>
      <c r="F1270" s="14"/>
      <c r="G1270" s="13"/>
      <c r="H1270" s="14"/>
      <c r="I1270" s="14"/>
      <c r="J1270" s="14"/>
      <c r="K1270" s="15"/>
    </row>
    <row r="1271" spans="2:11" ht="23.25">
      <c r="B1271" s="17" t="s">
        <v>1</v>
      </c>
      <c r="C1271" s="18">
        <f>+C1253</f>
        <v>21</v>
      </c>
      <c r="D1271" s="19" t="s">
        <v>11</v>
      </c>
      <c r="E1271" s="19"/>
      <c r="F1271" s="19"/>
      <c r="G1271" s="17" t="s">
        <v>1</v>
      </c>
      <c r="H1271" s="18">
        <f>+C1271</f>
        <v>21</v>
      </c>
      <c r="I1271" s="19" t="s">
        <v>11</v>
      </c>
      <c r="J1271" s="19"/>
      <c r="K1271" s="20"/>
    </row>
    <row r="1272" spans="2:11" ht="23.25">
      <c r="B1272" s="271"/>
      <c r="C1272" s="25"/>
      <c r="D1272" s="14"/>
      <c r="E1272" s="14"/>
      <c r="F1272" s="14"/>
      <c r="G1272" s="271"/>
      <c r="H1272" s="25"/>
      <c r="I1272" s="14"/>
      <c r="J1272" s="14"/>
      <c r="K1272" s="14"/>
    </row>
    <row r="1273" ht="23.25">
      <c r="B1273" s="6" t="s">
        <v>40</v>
      </c>
    </row>
    <row r="1281" spans="3:10" ht="23.25">
      <c r="C1281" s="516" t="s">
        <v>54</v>
      </c>
      <c r="D1281" s="516"/>
      <c r="E1281" s="516"/>
      <c r="F1281" s="516"/>
      <c r="G1281" s="516"/>
      <c r="H1281" s="516"/>
      <c r="I1281" s="516"/>
      <c r="J1281" s="516"/>
    </row>
    <row r="1282" spans="3:10" ht="23.25">
      <c r="C1282" s="516" t="s">
        <v>75</v>
      </c>
      <c r="D1282" s="516"/>
      <c r="E1282" s="516"/>
      <c r="F1282" s="516"/>
      <c r="G1282" s="516"/>
      <c r="H1282" s="516"/>
      <c r="I1282" s="516"/>
      <c r="J1282" s="516"/>
    </row>
    <row r="1283" spans="9:11" ht="23.25">
      <c r="I1283" s="7" t="s">
        <v>53</v>
      </c>
      <c r="J1283" s="6">
        <f>+J1219+1</f>
        <v>21</v>
      </c>
      <c r="K1283" s="6" t="s">
        <v>52</v>
      </c>
    </row>
    <row r="1284" spans="6:8" ht="23.25">
      <c r="F1284" s="7" t="s">
        <v>1</v>
      </c>
      <c r="G1284" s="214">
        <v>21</v>
      </c>
      <c r="H1284" s="6" t="s">
        <v>11</v>
      </c>
    </row>
    <row r="1285" ht="23.25">
      <c r="B1285" s="6" t="s">
        <v>42</v>
      </c>
    </row>
    <row r="1286" spans="2:3" ht="23.25">
      <c r="B1286" s="6" t="s">
        <v>2</v>
      </c>
      <c r="C1286" s="6" t="s">
        <v>73</v>
      </c>
    </row>
    <row r="1287" ht="23.25">
      <c r="B1287" s="6" t="e">
        <f>+#REF!</f>
        <v>#REF!</v>
      </c>
    </row>
    <row r="1288" spans="2:6" ht="23.25">
      <c r="B1288" s="6" t="s">
        <v>72</v>
      </c>
      <c r="F1288" s="6" t="str">
        <f>+F1224</f>
        <v>โรงพยาบาลส่งเสริมสุขภาพตำบลโอโล</v>
      </c>
    </row>
    <row r="1289" spans="2:8" ht="23.25">
      <c r="B1289" s="6" t="s">
        <v>16</v>
      </c>
      <c r="C1289" s="8" t="e">
        <f>+#REF!</f>
        <v>#REF!</v>
      </c>
      <c r="D1289" s="6" t="s">
        <v>74</v>
      </c>
      <c r="H1289" s="6" t="str">
        <f>+F1288</f>
        <v>โรงพยาบาลส่งเสริมสุขภาพตำบลโอโล</v>
      </c>
    </row>
    <row r="1290" spans="2:6" ht="23.25">
      <c r="B1290" s="6" t="s">
        <v>5</v>
      </c>
      <c r="E1290" s="8" t="e">
        <f>+C1289</f>
        <v>#REF!</v>
      </c>
      <c r="F1290" s="6" t="s">
        <v>6</v>
      </c>
    </row>
    <row r="1291" spans="2:8" ht="23.25">
      <c r="B1291" s="6" t="s">
        <v>79</v>
      </c>
      <c r="G1291" s="8" t="s">
        <v>660</v>
      </c>
      <c r="H1291" s="6" t="s">
        <v>7</v>
      </c>
    </row>
    <row r="1292" spans="2:10" ht="23.25">
      <c r="B1292" s="6" t="s">
        <v>80</v>
      </c>
      <c r="G1292" s="6" t="str">
        <f>+G1228</f>
        <v>นายณรงค์  กุลแก้ว</v>
      </c>
      <c r="J1292" s="6" t="str">
        <f>+J1228</f>
        <v>น.ส.หทัยชนก ปกคุ้ม</v>
      </c>
    </row>
    <row r="1293" spans="2:5" ht="23.25">
      <c r="B1293" s="6" t="str">
        <f>+D1266</f>
        <v>นางสาวสุจิตตรา กอบการดี</v>
      </c>
      <c r="E1293" s="6" t="s">
        <v>31</v>
      </c>
    </row>
    <row r="1294" ht="23.25">
      <c r="D1294" s="6" t="s">
        <v>55</v>
      </c>
    </row>
    <row r="1295" ht="23.25">
      <c r="D1295" s="6" t="s">
        <v>9</v>
      </c>
    </row>
    <row r="1296" ht="23.25">
      <c r="D1296" s="6" t="s">
        <v>10</v>
      </c>
    </row>
    <row r="1297" spans="2:11" ht="23.25">
      <c r="B1297" s="9" t="s">
        <v>76</v>
      </c>
      <c r="C1297" s="10" t="s">
        <v>45</v>
      </c>
      <c r="D1297" s="10"/>
      <c r="E1297" s="10"/>
      <c r="F1297" s="10"/>
      <c r="G1297" s="11" t="s">
        <v>43</v>
      </c>
      <c r="H1297" s="10" t="s">
        <v>44</v>
      </c>
      <c r="I1297" s="10"/>
      <c r="J1297" s="10"/>
      <c r="K1297" s="12"/>
    </row>
    <row r="1298" spans="2:11" ht="23.25">
      <c r="B1298" s="13"/>
      <c r="C1298" s="14" t="s">
        <v>46</v>
      </c>
      <c r="D1298" s="14"/>
      <c r="E1298" s="14"/>
      <c r="F1298" s="14"/>
      <c r="G1298" s="212" t="s">
        <v>47</v>
      </c>
      <c r="H1298" s="14" t="s">
        <v>15</v>
      </c>
      <c r="I1298" s="14"/>
      <c r="J1298" s="14"/>
      <c r="K1298" s="15"/>
    </row>
    <row r="1299" spans="2:11" ht="23.25">
      <c r="B1299" s="212" t="s">
        <v>12</v>
      </c>
      <c r="C1299" s="16" t="e">
        <f>+E1290</f>
        <v>#REF!</v>
      </c>
      <c r="D1299" s="14" t="s">
        <v>17</v>
      </c>
      <c r="E1299" s="14"/>
      <c r="F1299" s="14"/>
      <c r="G1299" s="13"/>
      <c r="H1299" s="213" t="s">
        <v>16</v>
      </c>
      <c r="I1299" s="16" t="e">
        <f>+C1299</f>
        <v>#REF!</v>
      </c>
      <c r="J1299" s="14" t="s">
        <v>17</v>
      </c>
      <c r="K1299" s="15"/>
    </row>
    <row r="1300" spans="2:11" ht="23.25">
      <c r="B1300" s="13"/>
      <c r="C1300" s="14" t="s">
        <v>337</v>
      </c>
      <c r="D1300" s="14"/>
      <c r="E1300" s="14"/>
      <c r="F1300" s="14"/>
      <c r="G1300" s="13"/>
      <c r="H1300" s="14"/>
      <c r="I1300" s="14"/>
      <c r="J1300" s="14"/>
      <c r="K1300" s="15"/>
    </row>
    <row r="1301" spans="2:11" ht="23.25">
      <c r="B1301" s="13"/>
      <c r="C1301" s="14"/>
      <c r="D1301" s="14"/>
      <c r="E1301" s="14"/>
      <c r="F1301" s="14"/>
      <c r="G1301" s="13"/>
      <c r="H1301" s="14"/>
      <c r="I1301" s="14"/>
      <c r="J1301" s="14"/>
      <c r="K1301" s="15"/>
    </row>
    <row r="1302" spans="2:11" ht="23.25">
      <c r="B1302" s="13" t="s">
        <v>3</v>
      </c>
      <c r="C1302" s="14"/>
      <c r="D1302" s="14"/>
      <c r="E1302" s="14"/>
      <c r="F1302" s="14"/>
      <c r="G1302" s="13" t="s">
        <v>14</v>
      </c>
      <c r="H1302" s="14"/>
      <c r="I1302" s="14"/>
      <c r="J1302" s="14"/>
      <c r="K1302" s="15"/>
    </row>
    <row r="1303" spans="2:11" ht="23.25">
      <c r="B1303" s="13" t="s">
        <v>13</v>
      </c>
      <c r="C1303" s="14"/>
      <c r="D1303" s="14"/>
      <c r="E1303" s="14"/>
      <c r="F1303" s="14"/>
      <c r="G1303" s="13" t="s">
        <v>2</v>
      </c>
      <c r="H1303" s="14" t="s">
        <v>8</v>
      </c>
      <c r="I1303" s="14"/>
      <c r="J1303" s="14"/>
      <c r="K1303" s="15"/>
    </row>
    <row r="1304" spans="2:11" ht="23.25">
      <c r="B1304" s="17" t="s">
        <v>1</v>
      </c>
      <c r="C1304" s="18">
        <f>+G1284</f>
        <v>21</v>
      </c>
      <c r="D1304" s="19" t="s">
        <v>11</v>
      </c>
      <c r="E1304" s="19"/>
      <c r="F1304" s="19"/>
      <c r="G1304" s="17" t="s">
        <v>1</v>
      </c>
      <c r="H1304" s="18">
        <f>+C1304</f>
        <v>21</v>
      </c>
      <c r="I1304" s="19" t="s">
        <v>11</v>
      </c>
      <c r="J1304" s="19"/>
      <c r="K1304" s="20"/>
    </row>
    <row r="1305" spans="2:11" ht="23.25">
      <c r="B1305" s="11" t="s">
        <v>42</v>
      </c>
      <c r="C1305" s="10"/>
      <c r="D1305" s="10"/>
      <c r="E1305" s="10"/>
      <c r="F1305" s="10"/>
      <c r="G1305" s="9" t="s">
        <v>47</v>
      </c>
      <c r="H1305" s="10" t="s">
        <v>22</v>
      </c>
      <c r="I1305" s="10"/>
      <c r="J1305" s="10"/>
      <c r="K1305" s="12"/>
    </row>
    <row r="1306" spans="2:11" ht="23.25">
      <c r="B1306" s="212" t="s">
        <v>47</v>
      </c>
      <c r="C1306" s="14" t="s">
        <v>18</v>
      </c>
      <c r="D1306" s="14"/>
      <c r="E1306" s="14"/>
      <c r="F1306" s="14"/>
      <c r="G1306" s="13"/>
      <c r="H1306" s="213"/>
      <c r="I1306" s="16"/>
      <c r="J1306" s="14"/>
      <c r="K1306" s="15"/>
    </row>
    <row r="1307" spans="2:11" ht="23.25">
      <c r="B1307" s="212" t="s">
        <v>19</v>
      </c>
      <c r="C1307" s="16" t="e">
        <f>+C1299</f>
        <v>#REF!</v>
      </c>
      <c r="D1307" s="14" t="s">
        <v>17</v>
      </c>
      <c r="E1307" s="14"/>
      <c r="F1307" s="14"/>
      <c r="G1307" s="13"/>
      <c r="H1307" s="213" t="s">
        <v>19</v>
      </c>
      <c r="I1307" s="21" t="e">
        <f>+C1307</f>
        <v>#REF!</v>
      </c>
      <c r="J1307" s="14" t="s">
        <v>17</v>
      </c>
      <c r="K1307" s="15"/>
    </row>
    <row r="1308" spans="2:11" ht="23.25">
      <c r="B1308" s="212"/>
      <c r="C1308" s="16"/>
      <c r="D1308" s="14"/>
      <c r="E1308" s="14"/>
      <c r="F1308" s="14"/>
      <c r="G1308" s="13"/>
      <c r="H1308" s="14"/>
      <c r="I1308" s="14"/>
      <c r="J1308" s="14"/>
      <c r="K1308" s="15"/>
    </row>
    <row r="1309" spans="2:11" ht="23.25">
      <c r="B1309" s="13"/>
      <c r="C1309" s="14" t="s">
        <v>20</v>
      </c>
      <c r="D1309" s="14"/>
      <c r="E1309" s="14"/>
      <c r="F1309" s="14"/>
      <c r="G1309" s="13"/>
      <c r="H1309" s="14" t="s">
        <v>23</v>
      </c>
      <c r="I1309" s="14"/>
      <c r="J1309" s="14"/>
      <c r="K1309" s="15"/>
    </row>
    <row r="1310" spans="2:11" ht="23.25">
      <c r="B1310" s="13"/>
      <c r="C1310" s="14" t="s">
        <v>21</v>
      </c>
      <c r="D1310" s="14"/>
      <c r="E1310" s="14"/>
      <c r="F1310" s="14"/>
      <c r="G1310" s="13" t="s">
        <v>25</v>
      </c>
      <c r="H1310" s="14"/>
      <c r="I1310" s="14"/>
      <c r="J1310" s="14"/>
      <c r="K1310" s="15"/>
    </row>
    <row r="1311" spans="2:11" ht="23.25">
      <c r="B1311" s="13" t="s">
        <v>26</v>
      </c>
      <c r="C1311" s="14"/>
      <c r="D1311" s="14"/>
      <c r="E1311" s="14"/>
      <c r="F1311" s="14"/>
      <c r="G1311" s="13" t="s">
        <v>24</v>
      </c>
      <c r="H1311" s="14"/>
      <c r="I1311" s="14"/>
      <c r="J1311" s="14"/>
      <c r="K1311" s="15"/>
    </row>
    <row r="1312" spans="2:11" ht="23.25">
      <c r="B1312" s="17" t="s">
        <v>1</v>
      </c>
      <c r="C1312" s="18">
        <f>+C1304</f>
        <v>21</v>
      </c>
      <c r="D1312" s="19" t="s">
        <v>11</v>
      </c>
      <c r="E1312" s="19"/>
      <c r="F1312" s="19"/>
      <c r="G1312" s="17" t="s">
        <v>1</v>
      </c>
      <c r="H1312" s="18">
        <f>+C1312</f>
        <v>21</v>
      </c>
      <c r="I1312" s="19" t="s">
        <v>11</v>
      </c>
      <c r="J1312" s="19"/>
      <c r="K1312" s="20"/>
    </row>
    <row r="1313" spans="2:11" ht="23.25">
      <c r="B1313" s="9" t="s">
        <v>50</v>
      </c>
      <c r="C1313" s="22" t="s">
        <v>47</v>
      </c>
      <c r="D1313" s="23" t="s">
        <v>49</v>
      </c>
      <c r="E1313" s="22" t="s">
        <v>47</v>
      </c>
      <c r="F1313" s="23" t="s">
        <v>48</v>
      </c>
      <c r="G1313" s="517" t="s">
        <v>51</v>
      </c>
      <c r="H1313" s="518"/>
      <c r="I1313" s="518"/>
      <c r="J1313" s="518"/>
      <c r="K1313" s="519"/>
    </row>
    <row r="1314" spans="2:11" ht="23.25">
      <c r="B1314" s="13" t="s">
        <v>77</v>
      </c>
      <c r="C1314" s="14"/>
      <c r="D1314" s="14"/>
      <c r="E1314" s="14"/>
      <c r="F1314" s="14"/>
      <c r="G1314" s="13"/>
      <c r="H1314" s="14"/>
      <c r="I1314" s="14"/>
      <c r="J1314" s="14"/>
      <c r="K1314" s="15"/>
    </row>
    <row r="1315" spans="2:11" ht="23.25">
      <c r="B1315" s="13" t="s">
        <v>27</v>
      </c>
      <c r="C1315" s="14" t="e">
        <f>+#REF!</f>
        <v>#REF!</v>
      </c>
      <c r="D1315" s="14"/>
      <c r="E1315" s="14"/>
      <c r="F1315" s="14"/>
      <c r="G1315" s="13" t="s">
        <v>35</v>
      </c>
      <c r="H1315" s="14"/>
      <c r="I1315" s="14"/>
      <c r="J1315" s="14"/>
      <c r="K1315" s="15"/>
    </row>
    <row r="1316" spans="2:11" ht="23.25">
      <c r="B1316" s="212" t="s">
        <v>28</v>
      </c>
      <c r="C1316" s="14" t="e">
        <f>+#REF!</f>
        <v>#REF!</v>
      </c>
      <c r="D1316" s="14"/>
      <c r="E1316" s="14"/>
      <c r="F1316" s="24"/>
      <c r="G1316" s="13" t="s">
        <v>36</v>
      </c>
      <c r="H1316" s="14"/>
      <c r="I1316" s="14"/>
      <c r="J1316" s="14"/>
      <c r="K1316" s="15"/>
    </row>
    <row r="1317" spans="2:11" ht="23.25">
      <c r="B1317" s="212" t="s">
        <v>1</v>
      </c>
      <c r="C1317" s="25">
        <f>+C1312</f>
        <v>21</v>
      </c>
      <c r="D1317" s="14" t="s">
        <v>11</v>
      </c>
      <c r="E1317" s="14"/>
      <c r="F1317" s="14"/>
      <c r="G1317" s="13"/>
      <c r="H1317" s="14"/>
      <c r="I1317" s="14"/>
      <c r="J1317" s="14"/>
      <c r="K1317" s="15"/>
    </row>
    <row r="1318" spans="2:11" ht="23.25">
      <c r="B1318" s="13" t="s">
        <v>29</v>
      </c>
      <c r="C1318" s="16" t="e">
        <f>+C1307</f>
        <v>#REF!</v>
      </c>
      <c r="D1318" s="14" t="s">
        <v>17</v>
      </c>
      <c r="E1318" s="14"/>
      <c r="F1318" s="14"/>
      <c r="G1318" s="13" t="s">
        <v>37</v>
      </c>
      <c r="H1318" s="14"/>
      <c r="I1318" s="14"/>
      <c r="J1318" s="14"/>
      <c r="K1318" s="15"/>
    </row>
    <row r="1319" spans="2:11" ht="23.25">
      <c r="B1319" s="13"/>
      <c r="C1319" s="14" t="str">
        <f>+C1300</f>
        <v>(สองหมื่นบาทถ้วน)</v>
      </c>
      <c r="D1319" s="14"/>
      <c r="E1319" s="14"/>
      <c r="F1319" s="14"/>
      <c r="G1319" s="13" t="s">
        <v>357</v>
      </c>
      <c r="H1319" s="14"/>
      <c r="I1319" s="14"/>
      <c r="J1319" s="14"/>
      <c r="K1319" s="15"/>
    </row>
    <row r="1320" spans="2:11" ht="23.25">
      <c r="B1320" s="13" t="s">
        <v>32</v>
      </c>
      <c r="C1320" s="14" t="str">
        <f>+G1292</f>
        <v>นายณรงค์  กุลแก้ว</v>
      </c>
      <c r="D1320" s="14"/>
      <c r="E1320" s="14" t="str">
        <f>+B1293</f>
        <v>นางสาวสุจิตตรา กอบการดี</v>
      </c>
      <c r="F1320" s="14"/>
      <c r="G1320" s="13"/>
      <c r="H1320" s="14"/>
      <c r="I1320" s="14"/>
      <c r="J1320" s="14"/>
      <c r="K1320" s="15"/>
    </row>
    <row r="1321" spans="2:11" ht="23.25">
      <c r="B1321" s="26"/>
      <c r="C1321" s="19" t="str">
        <f>+J1292</f>
        <v>น.ส.หทัยชนก ปกคุ้ม</v>
      </c>
      <c r="D1321" s="19"/>
      <c r="E1321" s="19"/>
      <c r="F1321" s="19"/>
      <c r="G1321" s="26"/>
      <c r="H1321" s="19"/>
      <c r="I1321" s="19"/>
      <c r="J1321" s="19"/>
      <c r="K1321" s="20"/>
    </row>
    <row r="1322" spans="3:10" ht="23.25">
      <c r="C1322" s="520" t="s">
        <v>4</v>
      </c>
      <c r="D1322" s="520"/>
      <c r="E1322" s="520"/>
      <c r="F1322" s="520"/>
      <c r="G1322" s="520"/>
      <c r="H1322" s="520"/>
      <c r="I1322" s="520"/>
      <c r="J1322" s="520"/>
    </row>
    <row r="1323" spans="2:11" ht="23.25">
      <c r="B1323" s="11"/>
      <c r="C1323" s="10"/>
      <c r="D1323" s="10"/>
      <c r="E1323" s="10"/>
      <c r="F1323" s="10"/>
      <c r="G1323" s="11"/>
      <c r="H1323" s="10"/>
      <c r="I1323" s="10"/>
      <c r="J1323" s="10"/>
      <c r="K1323" s="12"/>
    </row>
    <row r="1324" spans="2:11" ht="23.25">
      <c r="B1324" s="521" t="s">
        <v>33</v>
      </c>
      <c r="C1324" s="522"/>
      <c r="D1324" s="523" t="e">
        <f>+C1318</f>
        <v>#REF!</v>
      </c>
      <c r="E1324" s="523"/>
      <c r="F1324" s="14" t="s">
        <v>17</v>
      </c>
      <c r="G1324" s="13" t="s">
        <v>38</v>
      </c>
      <c r="H1324" s="14"/>
      <c r="I1324" s="14"/>
      <c r="J1324" s="16" t="e">
        <f>+D1324</f>
        <v>#REF!</v>
      </c>
      <c r="K1324" s="15" t="s">
        <v>17</v>
      </c>
    </row>
    <row r="1325" spans="2:11" ht="23.25">
      <c r="B1325" s="13"/>
      <c r="C1325" s="14"/>
      <c r="D1325" s="14"/>
      <c r="E1325" s="14"/>
      <c r="F1325" s="14"/>
      <c r="G1325" s="13"/>
      <c r="H1325" s="14"/>
      <c r="I1325" s="14"/>
      <c r="J1325" s="14"/>
      <c r="K1325" s="15"/>
    </row>
    <row r="1326" spans="2:11" ht="23.25">
      <c r="B1326" s="13" t="s">
        <v>78</v>
      </c>
      <c r="D1326" s="14"/>
      <c r="E1326" s="14"/>
      <c r="F1326" s="14"/>
      <c r="G1326" s="13"/>
      <c r="H1326" s="14" t="s">
        <v>39</v>
      </c>
      <c r="I1326" s="14"/>
      <c r="J1326" s="14"/>
      <c r="K1326" s="15"/>
    </row>
    <row r="1327" spans="2:11" ht="23.25">
      <c r="B1327" s="13"/>
      <c r="D1327" s="14" t="str">
        <f>+G1292</f>
        <v>นายณรงค์  กุลแก้ว</v>
      </c>
      <c r="E1327" s="14"/>
      <c r="F1327" s="14"/>
      <c r="G1327" s="13" t="s">
        <v>359</v>
      </c>
      <c r="H1327" s="14"/>
      <c r="I1327" s="14"/>
      <c r="J1327" s="14"/>
      <c r="K1327" s="15"/>
    </row>
    <row r="1328" spans="2:11" ht="23.25">
      <c r="B1328" s="13"/>
      <c r="D1328" s="14"/>
      <c r="E1328" s="14"/>
      <c r="F1328" s="14"/>
      <c r="G1328" s="13" t="s">
        <v>358</v>
      </c>
      <c r="H1328" s="14"/>
      <c r="I1328" s="14"/>
      <c r="J1328" s="14"/>
      <c r="K1328" s="15"/>
    </row>
    <row r="1329" spans="2:11" ht="23.25">
      <c r="B1329" s="13" t="s">
        <v>78</v>
      </c>
      <c r="D1329" s="14"/>
      <c r="E1329" s="14"/>
      <c r="F1329" s="14"/>
      <c r="G1329" s="13"/>
      <c r="H1329" s="14"/>
      <c r="I1329" s="14"/>
      <c r="J1329" s="14"/>
      <c r="K1329" s="15"/>
    </row>
    <row r="1330" spans="2:11" ht="23.25">
      <c r="B1330" s="13"/>
      <c r="D1330" s="14" t="str">
        <f>+B1293</f>
        <v>นางสาวสุจิตตรา กอบการดี</v>
      </c>
      <c r="E1330" s="14"/>
      <c r="F1330" s="14"/>
      <c r="G1330" s="13"/>
      <c r="H1330" s="14"/>
      <c r="I1330" s="14"/>
      <c r="J1330" s="14"/>
      <c r="K1330" s="15"/>
    </row>
    <row r="1331" spans="2:11" ht="23.25">
      <c r="B1331" s="13"/>
      <c r="C1331" s="14"/>
      <c r="D1331" s="14"/>
      <c r="E1331" s="14"/>
      <c r="F1331" s="14"/>
      <c r="G1331" s="13"/>
      <c r="H1331" s="14"/>
      <c r="I1331" s="14"/>
      <c r="J1331" s="14"/>
      <c r="K1331" s="15"/>
    </row>
    <row r="1332" spans="2:11" ht="23.25">
      <c r="B1332" s="13" t="s">
        <v>78</v>
      </c>
      <c r="C1332" s="14"/>
      <c r="D1332" s="14"/>
      <c r="E1332" s="14"/>
      <c r="F1332" s="14"/>
      <c r="G1332" s="13"/>
      <c r="H1332" s="14"/>
      <c r="I1332" s="14"/>
      <c r="J1332" s="14"/>
      <c r="K1332" s="15"/>
    </row>
    <row r="1333" spans="2:11" ht="23.25">
      <c r="B1333" s="13"/>
      <c r="C1333" s="14"/>
      <c r="D1333" s="14" t="str">
        <f>+C1321</f>
        <v>น.ส.หทัยชนก ปกคุ้ม</v>
      </c>
      <c r="E1333" s="14"/>
      <c r="F1333" s="14"/>
      <c r="G1333" s="13"/>
      <c r="H1333" s="14"/>
      <c r="I1333" s="14"/>
      <c r="J1333" s="14"/>
      <c r="K1333" s="15"/>
    </row>
    <row r="1334" spans="2:11" ht="23.25">
      <c r="B1334" s="212"/>
      <c r="C1334" s="14"/>
      <c r="D1334" s="14"/>
      <c r="E1334" s="14"/>
      <c r="F1334" s="14"/>
      <c r="G1334" s="13"/>
      <c r="H1334" s="14"/>
      <c r="I1334" s="14"/>
      <c r="J1334" s="14"/>
      <c r="K1334" s="15"/>
    </row>
    <row r="1335" spans="2:11" ht="23.25">
      <c r="B1335" s="17" t="s">
        <v>1</v>
      </c>
      <c r="C1335" s="18">
        <f>+C1317</f>
        <v>21</v>
      </c>
      <c r="D1335" s="19" t="s">
        <v>11</v>
      </c>
      <c r="E1335" s="19"/>
      <c r="F1335" s="19"/>
      <c r="G1335" s="17" t="s">
        <v>1</v>
      </c>
      <c r="H1335" s="18">
        <f>+C1335</f>
        <v>21</v>
      </c>
      <c r="I1335" s="19" t="s">
        <v>11</v>
      </c>
      <c r="J1335" s="19"/>
      <c r="K1335" s="20"/>
    </row>
    <row r="1336" spans="2:11" ht="23.25">
      <c r="B1336" s="213"/>
      <c r="C1336" s="25"/>
      <c r="D1336" s="14"/>
      <c r="E1336" s="14"/>
      <c r="F1336" s="14"/>
      <c r="G1336" s="213"/>
      <c r="H1336" s="25"/>
      <c r="I1336" s="14"/>
      <c r="J1336" s="14"/>
      <c r="K1336" s="14"/>
    </row>
    <row r="1337" ht="23.25">
      <c r="B1337" s="6" t="s">
        <v>40</v>
      </c>
    </row>
    <row r="1345" spans="3:10" ht="23.25">
      <c r="C1345" s="516" t="s">
        <v>54</v>
      </c>
      <c r="D1345" s="516"/>
      <c r="E1345" s="516"/>
      <c r="F1345" s="516"/>
      <c r="G1345" s="516"/>
      <c r="H1345" s="516"/>
      <c r="I1345" s="516"/>
      <c r="J1345" s="516"/>
    </row>
    <row r="1346" spans="3:10" ht="23.25">
      <c r="C1346" s="516" t="s">
        <v>75</v>
      </c>
      <c r="D1346" s="516"/>
      <c r="E1346" s="516"/>
      <c r="F1346" s="516"/>
      <c r="G1346" s="516"/>
      <c r="H1346" s="516"/>
      <c r="I1346" s="516"/>
      <c r="J1346" s="516"/>
    </row>
    <row r="1347" spans="9:11" ht="23.25">
      <c r="I1347" s="7" t="s">
        <v>53</v>
      </c>
      <c r="J1347" s="6">
        <v>22</v>
      </c>
      <c r="K1347" s="6" t="s">
        <v>52</v>
      </c>
    </row>
    <row r="1348" spans="6:8" ht="23.25">
      <c r="F1348" s="7" t="s">
        <v>1</v>
      </c>
      <c r="G1348" s="272">
        <v>14</v>
      </c>
      <c r="H1348" s="6" t="s">
        <v>697</v>
      </c>
    </row>
    <row r="1349" ht="23.25">
      <c r="B1349" s="6" t="s">
        <v>42</v>
      </c>
    </row>
    <row r="1350" spans="2:3" ht="23.25">
      <c r="B1350" s="6" t="s">
        <v>2</v>
      </c>
      <c r="C1350" s="6" t="s">
        <v>73</v>
      </c>
    </row>
    <row r="1351" ht="23.25">
      <c r="B1351" s="6" t="e">
        <f>+#REF!</f>
        <v>#REF!</v>
      </c>
    </row>
    <row r="1352" spans="2:6" ht="23.25">
      <c r="B1352" s="6" t="s">
        <v>72</v>
      </c>
      <c r="F1352" s="6" t="s">
        <v>696</v>
      </c>
    </row>
    <row r="1353" spans="2:4" ht="23.25">
      <c r="B1353" s="6" t="s">
        <v>16</v>
      </c>
      <c r="C1353" s="8" t="e">
        <f>+#REF!</f>
        <v>#REF!</v>
      </c>
      <c r="D1353" s="6" t="s">
        <v>74</v>
      </c>
    </row>
    <row r="1354" spans="2:6" ht="23.25">
      <c r="B1354" s="6" t="s">
        <v>5</v>
      </c>
      <c r="E1354" s="8" t="e">
        <f>+C1353</f>
        <v>#REF!</v>
      </c>
      <c r="F1354" s="6" t="s">
        <v>6</v>
      </c>
    </row>
    <row r="1355" spans="2:8" ht="23.25">
      <c r="B1355" s="6" t="s">
        <v>79</v>
      </c>
      <c r="G1355" s="8" t="s">
        <v>660</v>
      </c>
      <c r="H1355" s="6" t="s">
        <v>7</v>
      </c>
    </row>
    <row r="1356" spans="2:10" ht="23.25">
      <c r="B1356" s="6" t="s">
        <v>80</v>
      </c>
      <c r="G1356" s="135" t="e">
        <f>+#REF!</f>
        <v>#REF!</v>
      </c>
      <c r="J1356" s="6" t="e">
        <f>+#REF!</f>
        <v>#REF!</v>
      </c>
    </row>
    <row r="1357" spans="2:5" ht="23.25">
      <c r="B1357" s="6" t="e">
        <f>+#REF!</f>
        <v>#REF!</v>
      </c>
      <c r="E1357" s="6" t="s">
        <v>31</v>
      </c>
    </row>
    <row r="1358" ht="23.25">
      <c r="D1358" s="6" t="s">
        <v>55</v>
      </c>
    </row>
    <row r="1359" ht="23.25">
      <c r="D1359" s="6" t="s">
        <v>9</v>
      </c>
    </row>
    <row r="1360" ht="23.25">
      <c r="D1360" s="6" t="s">
        <v>10</v>
      </c>
    </row>
    <row r="1361" spans="2:11" ht="23.25">
      <c r="B1361" s="9" t="s">
        <v>76</v>
      </c>
      <c r="C1361" s="10" t="s">
        <v>45</v>
      </c>
      <c r="D1361" s="10"/>
      <c r="E1361" s="10"/>
      <c r="F1361" s="10"/>
      <c r="G1361" s="11" t="s">
        <v>43</v>
      </c>
      <c r="H1361" s="10" t="s">
        <v>44</v>
      </c>
      <c r="I1361" s="10"/>
      <c r="J1361" s="10"/>
      <c r="K1361" s="12"/>
    </row>
    <row r="1362" spans="2:11" ht="23.25">
      <c r="B1362" s="13"/>
      <c r="C1362" s="14" t="s">
        <v>46</v>
      </c>
      <c r="D1362" s="14"/>
      <c r="E1362" s="14"/>
      <c r="F1362" s="14"/>
      <c r="G1362" s="270" t="s">
        <v>47</v>
      </c>
      <c r="H1362" s="14" t="s">
        <v>15</v>
      </c>
      <c r="I1362" s="14"/>
      <c r="J1362" s="14"/>
      <c r="K1362" s="15"/>
    </row>
    <row r="1363" spans="2:11" ht="23.25">
      <c r="B1363" s="270" t="s">
        <v>12</v>
      </c>
      <c r="C1363" s="16" t="e">
        <f>+E1354</f>
        <v>#REF!</v>
      </c>
      <c r="D1363" s="14" t="s">
        <v>17</v>
      </c>
      <c r="E1363" s="14"/>
      <c r="F1363" s="14"/>
      <c r="G1363" s="13"/>
      <c r="H1363" s="271" t="s">
        <v>16</v>
      </c>
      <c r="I1363" s="16" t="e">
        <f>+C1363</f>
        <v>#REF!</v>
      </c>
      <c r="J1363" s="14" t="s">
        <v>17</v>
      </c>
      <c r="K1363" s="15"/>
    </row>
    <row r="1364" spans="2:11" ht="23.25">
      <c r="B1364" s="13"/>
      <c r="C1364" s="14" t="s">
        <v>347</v>
      </c>
      <c r="D1364" s="14"/>
      <c r="E1364" s="14"/>
      <c r="F1364" s="14"/>
      <c r="G1364" s="13"/>
      <c r="H1364" s="14"/>
      <c r="I1364" s="14"/>
      <c r="J1364" s="14"/>
      <c r="K1364" s="15"/>
    </row>
    <row r="1365" spans="2:11" ht="23.25">
      <c r="B1365" s="13"/>
      <c r="C1365" s="14"/>
      <c r="D1365" s="14"/>
      <c r="E1365" s="14"/>
      <c r="F1365" s="14"/>
      <c r="G1365" s="13"/>
      <c r="H1365" s="14"/>
      <c r="I1365" s="14"/>
      <c r="J1365" s="14"/>
      <c r="K1365" s="15"/>
    </row>
    <row r="1366" spans="2:11" ht="23.25">
      <c r="B1366" s="13" t="s">
        <v>3</v>
      </c>
      <c r="C1366" s="14"/>
      <c r="D1366" s="14"/>
      <c r="E1366" s="14"/>
      <c r="F1366" s="14"/>
      <c r="G1366" s="13" t="s">
        <v>14</v>
      </c>
      <c r="H1366" s="14"/>
      <c r="I1366" s="14"/>
      <c r="J1366" s="14"/>
      <c r="K1366" s="15"/>
    </row>
    <row r="1367" spans="2:11" ht="23.25">
      <c r="B1367" s="13" t="s">
        <v>13</v>
      </c>
      <c r="C1367" s="14"/>
      <c r="D1367" s="14"/>
      <c r="E1367" s="14"/>
      <c r="F1367" s="14"/>
      <c r="G1367" s="13" t="s">
        <v>2</v>
      </c>
      <c r="H1367" s="14" t="s">
        <v>8</v>
      </c>
      <c r="I1367" s="14"/>
      <c r="J1367" s="14"/>
      <c r="K1367" s="15"/>
    </row>
    <row r="1368" spans="2:11" ht="23.25">
      <c r="B1368" s="17" t="s">
        <v>1</v>
      </c>
      <c r="C1368" s="18">
        <f>+G1348</f>
        <v>14</v>
      </c>
      <c r="D1368" s="19" t="str">
        <f>+H1348</f>
        <v>เดือน กรกฏาคม  พ.ศ.2560</v>
      </c>
      <c r="E1368" s="19"/>
      <c r="F1368" s="19"/>
      <c r="G1368" s="17" t="s">
        <v>1</v>
      </c>
      <c r="H1368" s="18">
        <f>+C1368</f>
        <v>14</v>
      </c>
      <c r="I1368" s="19" t="str">
        <f>+D1368</f>
        <v>เดือน กรกฏาคม  พ.ศ.2560</v>
      </c>
      <c r="J1368" s="19"/>
      <c r="K1368" s="20"/>
    </row>
    <row r="1369" spans="2:11" ht="23.25">
      <c r="B1369" s="11" t="s">
        <v>42</v>
      </c>
      <c r="C1369" s="10"/>
      <c r="D1369" s="10"/>
      <c r="E1369" s="10"/>
      <c r="F1369" s="10"/>
      <c r="G1369" s="9" t="s">
        <v>47</v>
      </c>
      <c r="H1369" s="10" t="s">
        <v>22</v>
      </c>
      <c r="I1369" s="10"/>
      <c r="J1369" s="10"/>
      <c r="K1369" s="12"/>
    </row>
    <row r="1370" spans="2:11" ht="23.25">
      <c r="B1370" s="270" t="s">
        <v>47</v>
      </c>
      <c r="C1370" s="14" t="s">
        <v>18</v>
      </c>
      <c r="D1370" s="14"/>
      <c r="E1370" s="14"/>
      <c r="F1370" s="14"/>
      <c r="G1370" s="13"/>
      <c r="H1370" s="271"/>
      <c r="I1370" s="16"/>
      <c r="J1370" s="14"/>
      <c r="K1370" s="15"/>
    </row>
    <row r="1371" spans="2:11" ht="23.25">
      <c r="B1371" s="270" t="s">
        <v>19</v>
      </c>
      <c r="C1371" s="16" t="e">
        <f>+C1363</f>
        <v>#REF!</v>
      </c>
      <c r="D1371" s="14" t="s">
        <v>17</v>
      </c>
      <c r="E1371" s="14"/>
      <c r="F1371" s="14"/>
      <c r="G1371" s="13"/>
      <c r="H1371" s="271" t="s">
        <v>19</v>
      </c>
      <c r="I1371" s="21" t="e">
        <f>+C1371</f>
        <v>#REF!</v>
      </c>
      <c r="J1371" s="14" t="s">
        <v>17</v>
      </c>
      <c r="K1371" s="15"/>
    </row>
    <row r="1372" spans="2:11" ht="23.25">
      <c r="B1372" s="270"/>
      <c r="C1372" s="16"/>
      <c r="D1372" s="14"/>
      <c r="E1372" s="14"/>
      <c r="F1372" s="14"/>
      <c r="G1372" s="13"/>
      <c r="H1372" s="14"/>
      <c r="I1372" s="14"/>
      <c r="J1372" s="14"/>
      <c r="K1372" s="15"/>
    </row>
    <row r="1373" spans="2:11" ht="23.25">
      <c r="B1373" s="13"/>
      <c r="C1373" s="14" t="s">
        <v>20</v>
      </c>
      <c r="D1373" s="14"/>
      <c r="E1373" s="14"/>
      <c r="F1373" s="14"/>
      <c r="G1373" s="13"/>
      <c r="H1373" s="14" t="s">
        <v>23</v>
      </c>
      <c r="I1373" s="14"/>
      <c r="J1373" s="14"/>
      <c r="K1373" s="15"/>
    </row>
    <row r="1374" spans="2:11" ht="23.25">
      <c r="B1374" s="13"/>
      <c r="C1374" s="14" t="s">
        <v>21</v>
      </c>
      <c r="D1374" s="14"/>
      <c r="E1374" s="14"/>
      <c r="F1374" s="14"/>
      <c r="G1374" s="13" t="s">
        <v>25</v>
      </c>
      <c r="H1374" s="14"/>
      <c r="I1374" s="14"/>
      <c r="J1374" s="14"/>
      <c r="K1374" s="15"/>
    </row>
    <row r="1375" spans="2:11" ht="23.25">
      <c r="B1375" s="13" t="s">
        <v>26</v>
      </c>
      <c r="C1375" s="14"/>
      <c r="D1375" s="14"/>
      <c r="E1375" s="14"/>
      <c r="F1375" s="14"/>
      <c r="G1375" s="13" t="s">
        <v>24</v>
      </c>
      <c r="H1375" s="14"/>
      <c r="I1375" s="14"/>
      <c r="J1375" s="14"/>
      <c r="K1375" s="15"/>
    </row>
    <row r="1376" spans="2:11" ht="23.25">
      <c r="B1376" s="17" t="s">
        <v>1</v>
      </c>
      <c r="C1376" s="18">
        <f>+C1368</f>
        <v>14</v>
      </c>
      <c r="D1376" s="19" t="str">
        <f>+D1368</f>
        <v>เดือน กรกฏาคม  พ.ศ.2560</v>
      </c>
      <c r="E1376" s="19"/>
      <c r="F1376" s="19"/>
      <c r="G1376" s="17" t="s">
        <v>1</v>
      </c>
      <c r="H1376" s="18">
        <f>+C1376</f>
        <v>14</v>
      </c>
      <c r="I1376" s="19" t="str">
        <f>+D1376</f>
        <v>เดือน กรกฏาคม  พ.ศ.2560</v>
      </c>
      <c r="J1376" s="19"/>
      <c r="K1376" s="20"/>
    </row>
    <row r="1377" spans="2:11" ht="23.25">
      <c r="B1377" s="9" t="s">
        <v>50</v>
      </c>
      <c r="C1377" s="22" t="s">
        <v>47</v>
      </c>
      <c r="D1377" s="23" t="s">
        <v>49</v>
      </c>
      <c r="E1377" s="22" t="s">
        <v>47</v>
      </c>
      <c r="F1377" s="23" t="s">
        <v>48</v>
      </c>
      <c r="G1377" s="517" t="s">
        <v>51</v>
      </c>
      <c r="H1377" s="518"/>
      <c r="I1377" s="518"/>
      <c r="J1377" s="518"/>
      <c r="K1377" s="519"/>
    </row>
    <row r="1378" spans="2:11" ht="23.25">
      <c r="B1378" s="13" t="s">
        <v>77</v>
      </c>
      <c r="C1378" s="14"/>
      <c r="D1378" s="14"/>
      <c r="E1378" s="14"/>
      <c r="F1378" s="14"/>
      <c r="G1378" s="13"/>
      <c r="H1378" s="14"/>
      <c r="I1378" s="14"/>
      <c r="J1378" s="14"/>
      <c r="K1378" s="15"/>
    </row>
    <row r="1379" spans="2:11" ht="23.25">
      <c r="B1379" s="13" t="s">
        <v>27</v>
      </c>
      <c r="C1379" s="14" t="e">
        <f>+#REF!</f>
        <v>#REF!</v>
      </c>
      <c r="D1379" s="14"/>
      <c r="E1379" s="14"/>
      <c r="F1379" s="14"/>
      <c r="G1379" s="13" t="s">
        <v>35</v>
      </c>
      <c r="H1379" s="14"/>
      <c r="I1379" s="14"/>
      <c r="J1379" s="14"/>
      <c r="K1379" s="15"/>
    </row>
    <row r="1380" spans="2:11" ht="23.25">
      <c r="B1380" s="270" t="s">
        <v>28</v>
      </c>
      <c r="C1380" s="14" t="e">
        <f>+#REF!</f>
        <v>#REF!</v>
      </c>
      <c r="D1380" s="14"/>
      <c r="E1380" s="14"/>
      <c r="F1380" s="24"/>
      <c r="G1380" s="13" t="s">
        <v>36</v>
      </c>
      <c r="H1380" s="14"/>
      <c r="I1380" s="14"/>
      <c r="J1380" s="14"/>
      <c r="K1380" s="15"/>
    </row>
    <row r="1381" spans="2:11" ht="23.25">
      <c r="B1381" s="270" t="s">
        <v>1</v>
      </c>
      <c r="C1381" s="25">
        <f>+C1376</f>
        <v>14</v>
      </c>
      <c r="D1381" s="14" t="str">
        <f>+D1376</f>
        <v>เดือน กรกฏาคม  พ.ศ.2560</v>
      </c>
      <c r="E1381" s="14"/>
      <c r="F1381" s="14"/>
      <c r="G1381" s="13"/>
      <c r="H1381" s="14"/>
      <c r="I1381" s="14"/>
      <c r="J1381" s="14"/>
      <c r="K1381" s="15"/>
    </row>
    <row r="1382" spans="2:11" ht="23.25">
      <c r="B1382" s="13" t="s">
        <v>29</v>
      </c>
      <c r="C1382" s="16" t="e">
        <f>+C1371</f>
        <v>#REF!</v>
      </c>
      <c r="D1382" s="14" t="s">
        <v>17</v>
      </c>
      <c r="E1382" s="14"/>
      <c r="F1382" s="14"/>
      <c r="G1382" s="13" t="s">
        <v>37</v>
      </c>
      <c r="H1382" s="14"/>
      <c r="I1382" s="14"/>
      <c r="J1382" s="14"/>
      <c r="K1382" s="15"/>
    </row>
    <row r="1383" spans="2:11" ht="23.25">
      <c r="B1383" s="13"/>
      <c r="C1383" s="14" t="str">
        <f>+C1364</f>
        <v>(หนึ่งหมื่นบาทถ้วน)</v>
      </c>
      <c r="D1383" s="14"/>
      <c r="E1383" s="14"/>
      <c r="F1383" s="14"/>
      <c r="G1383" s="13" t="s">
        <v>357</v>
      </c>
      <c r="H1383" s="14"/>
      <c r="I1383" s="14"/>
      <c r="J1383" s="14"/>
      <c r="K1383" s="15"/>
    </row>
    <row r="1384" spans="2:11" ht="23.25">
      <c r="B1384" s="13" t="s">
        <v>32</v>
      </c>
      <c r="C1384" s="14" t="e">
        <f>+G1356</f>
        <v>#REF!</v>
      </c>
      <c r="D1384" s="14"/>
      <c r="E1384" s="14" t="e">
        <f>+B1357</f>
        <v>#REF!</v>
      </c>
      <c r="F1384" s="14"/>
      <c r="G1384" s="13"/>
      <c r="H1384" s="14"/>
      <c r="I1384" s="14"/>
      <c r="J1384" s="14"/>
      <c r="K1384" s="15"/>
    </row>
    <row r="1385" spans="2:11" ht="23.25">
      <c r="B1385" s="26"/>
      <c r="C1385" s="19" t="e">
        <f>+J1356</f>
        <v>#REF!</v>
      </c>
      <c r="D1385" s="19"/>
      <c r="E1385" s="19"/>
      <c r="F1385" s="19"/>
      <c r="G1385" s="26"/>
      <c r="H1385" s="19"/>
      <c r="I1385" s="19"/>
      <c r="J1385" s="19"/>
      <c r="K1385" s="20"/>
    </row>
    <row r="1386" spans="3:10" ht="23.25">
      <c r="C1386" s="520" t="s">
        <v>4</v>
      </c>
      <c r="D1386" s="520"/>
      <c r="E1386" s="520"/>
      <c r="F1386" s="520"/>
      <c r="G1386" s="520"/>
      <c r="H1386" s="520"/>
      <c r="I1386" s="520"/>
      <c r="J1386" s="520"/>
    </row>
    <row r="1387" spans="2:11" ht="23.25">
      <c r="B1387" s="11"/>
      <c r="C1387" s="10"/>
      <c r="D1387" s="10"/>
      <c r="E1387" s="10"/>
      <c r="F1387" s="10"/>
      <c r="G1387" s="11"/>
      <c r="H1387" s="10"/>
      <c r="I1387" s="10"/>
      <c r="J1387" s="10"/>
      <c r="K1387" s="12"/>
    </row>
    <row r="1388" spans="2:11" ht="23.25">
      <c r="B1388" s="521" t="s">
        <v>33</v>
      </c>
      <c r="C1388" s="522"/>
      <c r="D1388" s="523" t="e">
        <f>+C1382</f>
        <v>#REF!</v>
      </c>
      <c r="E1388" s="523"/>
      <c r="F1388" s="14" t="s">
        <v>17</v>
      </c>
      <c r="G1388" s="13" t="s">
        <v>38</v>
      </c>
      <c r="H1388" s="14"/>
      <c r="I1388" s="14"/>
      <c r="J1388" s="16" t="e">
        <f>+D1388</f>
        <v>#REF!</v>
      </c>
      <c r="K1388" s="15" t="s">
        <v>17</v>
      </c>
    </row>
    <row r="1389" spans="2:11" ht="23.25">
      <c r="B1389" s="13"/>
      <c r="C1389" s="14"/>
      <c r="D1389" s="14"/>
      <c r="E1389" s="14"/>
      <c r="F1389" s="14"/>
      <c r="G1389" s="13"/>
      <c r="H1389" s="14"/>
      <c r="I1389" s="14"/>
      <c r="J1389" s="14"/>
      <c r="K1389" s="15"/>
    </row>
    <row r="1390" spans="2:11" ht="23.25">
      <c r="B1390" s="13" t="s">
        <v>78</v>
      </c>
      <c r="D1390" s="14"/>
      <c r="E1390" s="14"/>
      <c r="F1390" s="14"/>
      <c r="G1390" s="13"/>
      <c r="H1390" s="14" t="s">
        <v>39</v>
      </c>
      <c r="I1390" s="14"/>
      <c r="J1390" s="14"/>
      <c r="K1390" s="15"/>
    </row>
    <row r="1391" spans="2:11" ht="23.25">
      <c r="B1391" s="13"/>
      <c r="D1391" s="14" t="e">
        <f>+G1356</f>
        <v>#REF!</v>
      </c>
      <c r="E1391" s="14"/>
      <c r="F1391" s="14"/>
      <c r="G1391" s="13" t="s">
        <v>359</v>
      </c>
      <c r="H1391" s="14"/>
      <c r="I1391" s="14"/>
      <c r="J1391" s="14"/>
      <c r="K1391" s="15"/>
    </row>
    <row r="1392" spans="2:11" ht="23.25">
      <c r="B1392" s="13"/>
      <c r="D1392" s="14"/>
      <c r="E1392" s="14"/>
      <c r="F1392" s="14"/>
      <c r="G1392" s="13" t="s">
        <v>358</v>
      </c>
      <c r="H1392" s="14"/>
      <c r="I1392" s="14"/>
      <c r="J1392" s="14"/>
      <c r="K1392" s="15"/>
    </row>
    <row r="1393" spans="2:11" ht="23.25">
      <c r="B1393" s="13" t="s">
        <v>78</v>
      </c>
      <c r="D1393" s="14"/>
      <c r="E1393" s="14"/>
      <c r="F1393" s="14"/>
      <c r="G1393" s="13"/>
      <c r="H1393" s="14"/>
      <c r="I1393" s="14"/>
      <c r="J1393" s="14"/>
      <c r="K1393" s="15"/>
    </row>
    <row r="1394" spans="2:11" ht="23.25">
      <c r="B1394" s="13"/>
      <c r="D1394" s="14" t="e">
        <f>+B1357</f>
        <v>#REF!</v>
      </c>
      <c r="E1394" s="14"/>
      <c r="F1394" s="14"/>
      <c r="G1394" s="13"/>
      <c r="H1394" s="14"/>
      <c r="I1394" s="14"/>
      <c r="J1394" s="14"/>
      <c r="K1394" s="15"/>
    </row>
    <row r="1395" spans="2:11" ht="23.25">
      <c r="B1395" s="13"/>
      <c r="C1395" s="14"/>
      <c r="D1395" s="14"/>
      <c r="E1395" s="14"/>
      <c r="F1395" s="14"/>
      <c r="G1395" s="13"/>
      <c r="H1395" s="14"/>
      <c r="I1395" s="14"/>
      <c r="J1395" s="14"/>
      <c r="K1395" s="15"/>
    </row>
    <row r="1396" spans="2:11" ht="23.25">
      <c r="B1396" s="13" t="s">
        <v>78</v>
      </c>
      <c r="C1396" s="14"/>
      <c r="D1396" s="14"/>
      <c r="E1396" s="14"/>
      <c r="F1396" s="14"/>
      <c r="G1396" s="13"/>
      <c r="H1396" s="14"/>
      <c r="I1396" s="14"/>
      <c r="J1396" s="14"/>
      <c r="K1396" s="15"/>
    </row>
    <row r="1397" spans="2:11" ht="23.25">
      <c r="B1397" s="13"/>
      <c r="C1397" s="14"/>
      <c r="D1397" s="14" t="e">
        <f>+C1385</f>
        <v>#REF!</v>
      </c>
      <c r="E1397" s="14"/>
      <c r="F1397" s="14"/>
      <c r="G1397" s="13"/>
      <c r="H1397" s="14"/>
      <c r="I1397" s="14"/>
      <c r="J1397" s="14"/>
      <c r="K1397" s="15"/>
    </row>
    <row r="1398" spans="2:11" ht="23.25">
      <c r="B1398" s="270"/>
      <c r="C1398" s="14"/>
      <c r="D1398" s="14"/>
      <c r="E1398" s="14"/>
      <c r="F1398" s="14"/>
      <c r="G1398" s="13"/>
      <c r="H1398" s="14"/>
      <c r="I1398" s="14"/>
      <c r="J1398" s="14"/>
      <c r="K1398" s="15"/>
    </row>
    <row r="1399" spans="2:11" ht="23.25">
      <c r="B1399" s="17" t="s">
        <v>1</v>
      </c>
      <c r="C1399" s="18">
        <f>+C1381</f>
        <v>14</v>
      </c>
      <c r="D1399" s="19" t="str">
        <f>+D1381</f>
        <v>เดือน กรกฏาคม  พ.ศ.2560</v>
      </c>
      <c r="E1399" s="19"/>
      <c r="F1399" s="19"/>
      <c r="G1399" s="17" t="s">
        <v>1</v>
      </c>
      <c r="H1399" s="18">
        <f>+C1399</f>
        <v>14</v>
      </c>
      <c r="I1399" s="19" t="str">
        <f>+D1399</f>
        <v>เดือน กรกฏาคม  พ.ศ.2560</v>
      </c>
      <c r="J1399" s="19"/>
      <c r="K1399" s="20"/>
    </row>
    <row r="1400" spans="2:11" ht="23.25">
      <c r="B1400" s="271"/>
      <c r="C1400" s="25"/>
      <c r="D1400" s="14"/>
      <c r="E1400" s="14"/>
      <c r="F1400" s="14"/>
      <c r="G1400" s="271"/>
      <c r="H1400" s="25"/>
      <c r="I1400" s="14"/>
      <c r="J1400" s="14"/>
      <c r="K1400" s="14"/>
    </row>
    <row r="1401" ht="23.25">
      <c r="B1401" s="6" t="s">
        <v>40</v>
      </c>
    </row>
    <row r="1409" spans="3:10" ht="23.25">
      <c r="C1409" s="516" t="s">
        <v>54</v>
      </c>
      <c r="D1409" s="516"/>
      <c r="E1409" s="516"/>
      <c r="F1409" s="516"/>
      <c r="G1409" s="516"/>
      <c r="H1409" s="516"/>
      <c r="I1409" s="516"/>
      <c r="J1409" s="516"/>
    </row>
    <row r="1410" spans="3:10" ht="23.25">
      <c r="C1410" s="516" t="s">
        <v>75</v>
      </c>
      <c r="D1410" s="516"/>
      <c r="E1410" s="516"/>
      <c r="F1410" s="516"/>
      <c r="G1410" s="516"/>
      <c r="H1410" s="516"/>
      <c r="I1410" s="516"/>
      <c r="J1410" s="516"/>
    </row>
    <row r="1411" spans="9:11" ht="23.25">
      <c r="I1411" s="7" t="s">
        <v>53</v>
      </c>
      <c r="J1411" s="6">
        <v>23</v>
      </c>
      <c r="K1411" s="6" t="s">
        <v>52</v>
      </c>
    </row>
    <row r="1412" spans="6:8" ht="23.25">
      <c r="F1412" s="7" t="s">
        <v>1</v>
      </c>
      <c r="G1412" s="272">
        <v>14</v>
      </c>
      <c r="H1412" s="6" t="str">
        <f>+I1399</f>
        <v>เดือน กรกฏาคม  พ.ศ.2560</v>
      </c>
    </row>
    <row r="1413" ht="23.25">
      <c r="B1413" s="6" t="s">
        <v>42</v>
      </c>
    </row>
    <row r="1414" spans="2:3" ht="23.25">
      <c r="B1414" s="6" t="s">
        <v>2</v>
      </c>
      <c r="C1414" s="6" t="s">
        <v>73</v>
      </c>
    </row>
    <row r="1415" ht="23.25">
      <c r="B1415" s="6" t="e">
        <f>+#REF!</f>
        <v>#REF!</v>
      </c>
    </row>
    <row r="1416" spans="2:6" ht="23.25">
      <c r="B1416" s="6" t="s">
        <v>72</v>
      </c>
      <c r="F1416" s="6" t="s">
        <v>698</v>
      </c>
    </row>
    <row r="1417" spans="2:8" ht="23.25">
      <c r="B1417" s="6" t="s">
        <v>16</v>
      </c>
      <c r="C1417" s="8" t="e">
        <f>+#REF!</f>
        <v>#REF!</v>
      </c>
      <c r="D1417" s="6" t="s">
        <v>74</v>
      </c>
      <c r="H1417" s="6" t="str">
        <f>+F1416</f>
        <v>ศูนย์พัฒนาเด็กเล็ก ห้วยพลวง</v>
      </c>
    </row>
    <row r="1418" spans="2:6" ht="23.25">
      <c r="B1418" s="6" t="s">
        <v>5</v>
      </c>
      <c r="E1418" s="8" t="e">
        <f>+C1417</f>
        <v>#REF!</v>
      </c>
      <c r="F1418" s="6" t="s">
        <v>6</v>
      </c>
    </row>
    <row r="1419" spans="2:8" ht="23.25">
      <c r="B1419" s="6" t="s">
        <v>79</v>
      </c>
      <c r="G1419" s="8" t="s">
        <v>660</v>
      </c>
      <c r="H1419" s="6" t="s">
        <v>7</v>
      </c>
    </row>
    <row r="1420" spans="2:10" ht="23.25">
      <c r="B1420" s="6" t="s">
        <v>80</v>
      </c>
      <c r="G1420" s="135" t="e">
        <f>+#REF!</f>
        <v>#REF!</v>
      </c>
      <c r="J1420" s="6" t="e">
        <f>+#REF!</f>
        <v>#REF!</v>
      </c>
    </row>
    <row r="1421" ht="23.25">
      <c r="E1421" s="6" t="s">
        <v>31</v>
      </c>
    </row>
    <row r="1422" ht="23.25">
      <c r="D1422" s="6" t="s">
        <v>55</v>
      </c>
    </row>
    <row r="1423" ht="23.25">
      <c r="D1423" s="6" t="s">
        <v>9</v>
      </c>
    </row>
    <row r="1424" ht="23.25">
      <c r="D1424" s="6" t="s">
        <v>10</v>
      </c>
    </row>
    <row r="1425" spans="2:11" ht="23.25">
      <c r="B1425" s="9" t="s">
        <v>76</v>
      </c>
      <c r="C1425" s="10" t="s">
        <v>45</v>
      </c>
      <c r="D1425" s="10"/>
      <c r="E1425" s="10"/>
      <c r="F1425" s="10"/>
      <c r="G1425" s="11" t="s">
        <v>43</v>
      </c>
      <c r="H1425" s="10" t="s">
        <v>44</v>
      </c>
      <c r="I1425" s="10"/>
      <c r="J1425" s="10"/>
      <c r="K1425" s="12"/>
    </row>
    <row r="1426" spans="2:11" ht="23.25">
      <c r="B1426" s="13"/>
      <c r="C1426" s="14" t="s">
        <v>46</v>
      </c>
      <c r="D1426" s="14"/>
      <c r="E1426" s="14"/>
      <c r="F1426" s="14"/>
      <c r="G1426" s="270" t="s">
        <v>47</v>
      </c>
      <c r="H1426" s="14" t="s">
        <v>15</v>
      </c>
      <c r="I1426" s="14"/>
      <c r="J1426" s="14"/>
      <c r="K1426" s="15"/>
    </row>
    <row r="1427" spans="2:11" ht="23.25">
      <c r="B1427" s="270" t="s">
        <v>12</v>
      </c>
      <c r="C1427" s="16" t="e">
        <f>+E1418</f>
        <v>#REF!</v>
      </c>
      <c r="D1427" s="14" t="s">
        <v>17</v>
      </c>
      <c r="E1427" s="14"/>
      <c r="F1427" s="14"/>
      <c r="G1427" s="13"/>
      <c r="H1427" s="271" t="s">
        <v>16</v>
      </c>
      <c r="I1427" s="16" t="e">
        <f>+C1427</f>
        <v>#REF!</v>
      </c>
      <c r="J1427" s="14" t="s">
        <v>17</v>
      </c>
      <c r="K1427" s="15"/>
    </row>
    <row r="1428" spans="2:11" ht="23.25">
      <c r="B1428" s="13"/>
      <c r="C1428" s="14" t="str">
        <f>+C1364</f>
        <v>(หนึ่งหมื่นบาทถ้วน)</v>
      </c>
      <c r="D1428" s="14"/>
      <c r="E1428" s="14"/>
      <c r="F1428" s="14"/>
      <c r="G1428" s="13"/>
      <c r="H1428" s="14"/>
      <c r="I1428" s="14"/>
      <c r="J1428" s="14"/>
      <c r="K1428" s="15"/>
    </row>
    <row r="1429" spans="2:11" ht="23.25">
      <c r="B1429" s="13"/>
      <c r="C1429" s="14"/>
      <c r="D1429" s="14"/>
      <c r="E1429" s="14"/>
      <c r="F1429" s="14"/>
      <c r="G1429" s="13"/>
      <c r="H1429" s="14"/>
      <c r="I1429" s="14"/>
      <c r="J1429" s="14"/>
      <c r="K1429" s="15"/>
    </row>
    <row r="1430" spans="2:11" ht="23.25">
      <c r="B1430" s="13" t="s">
        <v>3</v>
      </c>
      <c r="C1430" s="14"/>
      <c r="D1430" s="14"/>
      <c r="E1430" s="14"/>
      <c r="F1430" s="14"/>
      <c r="G1430" s="13" t="s">
        <v>14</v>
      </c>
      <c r="H1430" s="14"/>
      <c r="I1430" s="14"/>
      <c r="J1430" s="14"/>
      <c r="K1430" s="15"/>
    </row>
    <row r="1431" spans="2:11" ht="23.25">
      <c r="B1431" s="13" t="s">
        <v>13</v>
      </c>
      <c r="C1431" s="14"/>
      <c r="D1431" s="14"/>
      <c r="E1431" s="14"/>
      <c r="F1431" s="14"/>
      <c r="G1431" s="13" t="s">
        <v>2</v>
      </c>
      <c r="H1431" s="14" t="s">
        <v>8</v>
      </c>
      <c r="I1431" s="14"/>
      <c r="J1431" s="14"/>
      <c r="K1431" s="15"/>
    </row>
    <row r="1432" spans="2:11" ht="23.25">
      <c r="B1432" s="17" t="s">
        <v>1</v>
      </c>
      <c r="C1432" s="18">
        <f>+G1412</f>
        <v>14</v>
      </c>
      <c r="D1432" s="19" t="str">
        <f>+H1412</f>
        <v>เดือน กรกฏาคม  พ.ศ.2560</v>
      </c>
      <c r="E1432" s="19"/>
      <c r="F1432" s="19"/>
      <c r="G1432" s="17" t="s">
        <v>1</v>
      </c>
      <c r="H1432" s="18">
        <f>+C1432</f>
        <v>14</v>
      </c>
      <c r="I1432" s="19" t="str">
        <f>+D1432</f>
        <v>เดือน กรกฏาคม  พ.ศ.2560</v>
      </c>
      <c r="J1432" s="19"/>
      <c r="K1432" s="20"/>
    </row>
    <row r="1433" spans="2:11" ht="23.25">
      <c r="B1433" s="11" t="s">
        <v>42</v>
      </c>
      <c r="C1433" s="10"/>
      <c r="D1433" s="10"/>
      <c r="E1433" s="10"/>
      <c r="F1433" s="10"/>
      <c r="G1433" s="9" t="s">
        <v>47</v>
      </c>
      <c r="H1433" s="10" t="s">
        <v>22</v>
      </c>
      <c r="I1433" s="10"/>
      <c r="J1433" s="10"/>
      <c r="K1433" s="12"/>
    </row>
    <row r="1434" spans="2:11" ht="23.25">
      <c r="B1434" s="270" t="s">
        <v>47</v>
      </c>
      <c r="C1434" s="14" t="s">
        <v>18</v>
      </c>
      <c r="D1434" s="14"/>
      <c r="E1434" s="14"/>
      <c r="F1434" s="14"/>
      <c r="G1434" s="13"/>
      <c r="H1434" s="271"/>
      <c r="I1434" s="16"/>
      <c r="J1434" s="14"/>
      <c r="K1434" s="15"/>
    </row>
    <row r="1435" spans="2:11" ht="23.25">
      <c r="B1435" s="270" t="s">
        <v>19</v>
      </c>
      <c r="C1435" s="16" t="e">
        <f>+C1427</f>
        <v>#REF!</v>
      </c>
      <c r="D1435" s="14" t="s">
        <v>17</v>
      </c>
      <c r="E1435" s="14"/>
      <c r="F1435" s="14"/>
      <c r="G1435" s="13"/>
      <c r="H1435" s="271" t="s">
        <v>19</v>
      </c>
      <c r="I1435" s="21" t="e">
        <f>+C1435</f>
        <v>#REF!</v>
      </c>
      <c r="J1435" s="14" t="s">
        <v>17</v>
      </c>
      <c r="K1435" s="15"/>
    </row>
    <row r="1436" spans="2:11" ht="23.25">
      <c r="B1436" s="270"/>
      <c r="C1436" s="16"/>
      <c r="D1436" s="14"/>
      <c r="E1436" s="14"/>
      <c r="F1436" s="14"/>
      <c r="G1436" s="13"/>
      <c r="H1436" s="14"/>
      <c r="I1436" s="14"/>
      <c r="J1436" s="14"/>
      <c r="K1436" s="15"/>
    </row>
    <row r="1437" spans="2:11" ht="23.25">
      <c r="B1437" s="13"/>
      <c r="C1437" s="14" t="s">
        <v>20</v>
      </c>
      <c r="D1437" s="14"/>
      <c r="E1437" s="14"/>
      <c r="F1437" s="14"/>
      <c r="G1437" s="13"/>
      <c r="H1437" s="14" t="s">
        <v>23</v>
      </c>
      <c r="I1437" s="14"/>
      <c r="J1437" s="14"/>
      <c r="K1437" s="15"/>
    </row>
    <row r="1438" spans="2:11" ht="23.25">
      <c r="B1438" s="13"/>
      <c r="C1438" s="14" t="s">
        <v>21</v>
      </c>
      <c r="D1438" s="14"/>
      <c r="E1438" s="14"/>
      <c r="F1438" s="14"/>
      <c r="G1438" s="13" t="s">
        <v>25</v>
      </c>
      <c r="H1438" s="14"/>
      <c r="I1438" s="14"/>
      <c r="J1438" s="14"/>
      <c r="K1438" s="15"/>
    </row>
    <row r="1439" spans="2:11" ht="23.25">
      <c r="B1439" s="13" t="s">
        <v>26</v>
      </c>
      <c r="C1439" s="14"/>
      <c r="D1439" s="14"/>
      <c r="E1439" s="14"/>
      <c r="F1439" s="14"/>
      <c r="G1439" s="13" t="s">
        <v>24</v>
      </c>
      <c r="H1439" s="14"/>
      <c r="I1439" s="14"/>
      <c r="J1439" s="14"/>
      <c r="K1439" s="15"/>
    </row>
    <row r="1440" spans="2:11" ht="23.25">
      <c r="B1440" s="17" t="s">
        <v>1</v>
      </c>
      <c r="C1440" s="18">
        <f>+C1432</f>
        <v>14</v>
      </c>
      <c r="D1440" s="19" t="str">
        <f>+D1432</f>
        <v>เดือน กรกฏาคม  พ.ศ.2560</v>
      </c>
      <c r="E1440" s="19"/>
      <c r="F1440" s="19"/>
      <c r="G1440" s="17" t="s">
        <v>1</v>
      </c>
      <c r="H1440" s="18">
        <f>+C1440</f>
        <v>14</v>
      </c>
      <c r="I1440" s="19" t="str">
        <f>+D1440</f>
        <v>เดือน กรกฏาคม  พ.ศ.2560</v>
      </c>
      <c r="J1440" s="19"/>
      <c r="K1440" s="20"/>
    </row>
    <row r="1441" spans="2:11" ht="23.25">
      <c r="B1441" s="9" t="s">
        <v>50</v>
      </c>
      <c r="C1441" s="22" t="s">
        <v>47</v>
      </c>
      <c r="D1441" s="23" t="s">
        <v>49</v>
      </c>
      <c r="E1441" s="22" t="s">
        <v>47</v>
      </c>
      <c r="F1441" s="23" t="s">
        <v>48</v>
      </c>
      <c r="G1441" s="517" t="s">
        <v>51</v>
      </c>
      <c r="H1441" s="518"/>
      <c r="I1441" s="518"/>
      <c r="J1441" s="518"/>
      <c r="K1441" s="519"/>
    </row>
    <row r="1442" spans="2:11" ht="23.25">
      <c r="B1442" s="13" t="s">
        <v>77</v>
      </c>
      <c r="C1442" s="14"/>
      <c r="D1442" s="14"/>
      <c r="E1442" s="14"/>
      <c r="F1442" s="14"/>
      <c r="G1442" s="13"/>
      <c r="H1442" s="14"/>
      <c r="I1442" s="14"/>
      <c r="J1442" s="14"/>
      <c r="K1442" s="15"/>
    </row>
    <row r="1443" spans="2:11" ht="23.25">
      <c r="B1443" s="13" t="s">
        <v>27</v>
      </c>
      <c r="C1443" s="14" t="e">
        <f>+#REF!</f>
        <v>#REF!</v>
      </c>
      <c r="D1443" s="14"/>
      <c r="E1443" s="14"/>
      <c r="F1443" s="14"/>
      <c r="G1443" s="13" t="s">
        <v>35</v>
      </c>
      <c r="H1443" s="14"/>
      <c r="I1443" s="14"/>
      <c r="J1443" s="14"/>
      <c r="K1443" s="15"/>
    </row>
    <row r="1444" spans="2:11" ht="23.25">
      <c r="B1444" s="270" t="s">
        <v>28</v>
      </c>
      <c r="C1444" s="14" t="e">
        <f>+#REF!</f>
        <v>#REF!</v>
      </c>
      <c r="D1444" s="14"/>
      <c r="E1444" s="14"/>
      <c r="F1444" s="24"/>
      <c r="G1444" s="13" t="s">
        <v>36</v>
      </c>
      <c r="H1444" s="14"/>
      <c r="I1444" s="14"/>
      <c r="J1444" s="14"/>
      <c r="K1444" s="15"/>
    </row>
    <row r="1445" spans="2:11" ht="23.25">
      <c r="B1445" s="270" t="s">
        <v>1</v>
      </c>
      <c r="C1445" s="25">
        <f>+C1440</f>
        <v>14</v>
      </c>
      <c r="D1445" s="14" t="str">
        <f>+D1440</f>
        <v>เดือน กรกฏาคม  พ.ศ.2560</v>
      </c>
      <c r="E1445" s="14"/>
      <c r="F1445" s="14"/>
      <c r="G1445" s="13"/>
      <c r="H1445" s="14"/>
      <c r="I1445" s="14"/>
      <c r="J1445" s="14"/>
      <c r="K1445" s="15"/>
    </row>
    <row r="1446" spans="2:11" ht="23.25">
      <c r="B1446" s="13" t="s">
        <v>29</v>
      </c>
      <c r="C1446" s="16" t="e">
        <f>+C1435</f>
        <v>#REF!</v>
      </c>
      <c r="D1446" s="14" t="s">
        <v>17</v>
      </c>
      <c r="E1446" s="14"/>
      <c r="F1446" s="14"/>
      <c r="G1446" s="13" t="s">
        <v>37</v>
      </c>
      <c r="H1446" s="14"/>
      <c r="I1446" s="14"/>
      <c r="J1446" s="14"/>
      <c r="K1446" s="15"/>
    </row>
    <row r="1447" spans="2:11" ht="23.25">
      <c r="B1447" s="13"/>
      <c r="C1447" s="14" t="str">
        <f>+C1428</f>
        <v>(หนึ่งหมื่นบาทถ้วน)</v>
      </c>
      <c r="D1447" s="14"/>
      <c r="E1447" s="14"/>
      <c r="F1447" s="14"/>
      <c r="G1447" s="13" t="s">
        <v>357</v>
      </c>
      <c r="H1447" s="14"/>
      <c r="I1447" s="14"/>
      <c r="J1447" s="14"/>
      <c r="K1447" s="15"/>
    </row>
    <row r="1448" spans="2:11" ht="23.25">
      <c r="B1448" s="13" t="s">
        <v>32</v>
      </c>
      <c r="C1448" s="14" t="e">
        <f>+G1420</f>
        <v>#REF!</v>
      </c>
      <c r="D1448" s="14"/>
      <c r="E1448" s="14"/>
      <c r="F1448" s="14"/>
      <c r="G1448" s="13"/>
      <c r="H1448" s="14"/>
      <c r="I1448" s="14"/>
      <c r="J1448" s="14"/>
      <c r="K1448" s="15"/>
    </row>
    <row r="1449" spans="2:11" ht="23.25">
      <c r="B1449" s="26"/>
      <c r="C1449" s="19" t="e">
        <f>+J1420</f>
        <v>#REF!</v>
      </c>
      <c r="D1449" s="19"/>
      <c r="E1449" s="19"/>
      <c r="F1449" s="19"/>
      <c r="G1449" s="26"/>
      <c r="H1449" s="19"/>
      <c r="I1449" s="19"/>
      <c r="J1449" s="19"/>
      <c r="K1449" s="20"/>
    </row>
    <row r="1450" spans="3:10" ht="23.25">
      <c r="C1450" s="520" t="s">
        <v>4</v>
      </c>
      <c r="D1450" s="520"/>
      <c r="E1450" s="520"/>
      <c r="F1450" s="520"/>
      <c r="G1450" s="520"/>
      <c r="H1450" s="520"/>
      <c r="I1450" s="520"/>
      <c r="J1450" s="520"/>
    </row>
    <row r="1451" spans="2:11" ht="23.25">
      <c r="B1451" s="11"/>
      <c r="C1451" s="10"/>
      <c r="D1451" s="10"/>
      <c r="E1451" s="10"/>
      <c r="F1451" s="10"/>
      <c r="G1451" s="11"/>
      <c r="H1451" s="10"/>
      <c r="I1451" s="10"/>
      <c r="J1451" s="10"/>
      <c r="K1451" s="12"/>
    </row>
    <row r="1452" spans="2:11" ht="23.25">
      <c r="B1452" s="521" t="s">
        <v>33</v>
      </c>
      <c r="C1452" s="522"/>
      <c r="D1452" s="523" t="e">
        <f>+C1446</f>
        <v>#REF!</v>
      </c>
      <c r="E1452" s="523"/>
      <c r="F1452" s="14" t="s">
        <v>17</v>
      </c>
      <c r="G1452" s="13" t="s">
        <v>38</v>
      </c>
      <c r="H1452" s="14"/>
      <c r="I1452" s="14"/>
      <c r="J1452" s="16" t="e">
        <f>+D1452</f>
        <v>#REF!</v>
      </c>
      <c r="K1452" s="15" t="s">
        <v>17</v>
      </c>
    </row>
    <row r="1453" spans="2:11" ht="23.25">
      <c r="B1453" s="13"/>
      <c r="C1453" s="14"/>
      <c r="D1453" s="14"/>
      <c r="E1453" s="14"/>
      <c r="F1453" s="14"/>
      <c r="G1453" s="13"/>
      <c r="H1453" s="14"/>
      <c r="I1453" s="14"/>
      <c r="J1453" s="14"/>
      <c r="K1453" s="15"/>
    </row>
    <row r="1454" spans="2:11" ht="23.25">
      <c r="B1454" s="13" t="s">
        <v>78</v>
      </c>
      <c r="D1454" s="14"/>
      <c r="E1454" s="14"/>
      <c r="F1454" s="14"/>
      <c r="G1454" s="13"/>
      <c r="H1454" s="14" t="s">
        <v>39</v>
      </c>
      <c r="I1454" s="14"/>
      <c r="J1454" s="14"/>
      <c r="K1454" s="15"/>
    </row>
    <row r="1455" spans="2:11" ht="23.25">
      <c r="B1455" s="13"/>
      <c r="D1455" s="14" t="e">
        <f>+G1420</f>
        <v>#REF!</v>
      </c>
      <c r="E1455" s="14"/>
      <c r="F1455" s="14"/>
      <c r="G1455" s="13" t="s">
        <v>359</v>
      </c>
      <c r="H1455" s="14"/>
      <c r="I1455" s="14"/>
      <c r="J1455" s="14"/>
      <c r="K1455" s="15"/>
    </row>
    <row r="1456" spans="2:11" ht="23.25">
      <c r="B1456" s="13"/>
      <c r="D1456" s="14"/>
      <c r="E1456" s="14"/>
      <c r="F1456" s="14"/>
      <c r="G1456" s="13" t="s">
        <v>358</v>
      </c>
      <c r="H1456" s="14"/>
      <c r="I1456" s="14"/>
      <c r="J1456" s="14"/>
      <c r="K1456" s="15"/>
    </row>
    <row r="1457" spans="2:11" ht="23.25">
      <c r="B1457" s="13" t="s">
        <v>78</v>
      </c>
      <c r="D1457" s="14"/>
      <c r="E1457" s="14"/>
      <c r="F1457" s="14"/>
      <c r="G1457" s="13"/>
      <c r="H1457" s="14"/>
      <c r="I1457" s="14"/>
      <c r="J1457" s="14"/>
      <c r="K1457" s="15"/>
    </row>
    <row r="1458" spans="2:11" ht="23.25">
      <c r="B1458" s="13"/>
      <c r="D1458" s="14"/>
      <c r="E1458" s="14"/>
      <c r="F1458" s="14"/>
      <c r="G1458" s="13"/>
      <c r="H1458" s="14"/>
      <c r="I1458" s="14"/>
      <c r="J1458" s="14"/>
      <c r="K1458" s="15"/>
    </row>
    <row r="1459" spans="2:11" ht="23.25">
      <c r="B1459" s="13"/>
      <c r="C1459" s="14"/>
      <c r="D1459" s="14"/>
      <c r="E1459" s="14"/>
      <c r="F1459" s="14"/>
      <c r="G1459" s="13"/>
      <c r="H1459" s="14"/>
      <c r="I1459" s="14"/>
      <c r="J1459" s="14"/>
      <c r="K1459" s="15"/>
    </row>
    <row r="1460" spans="2:11" ht="23.25">
      <c r="B1460" s="13" t="s">
        <v>78</v>
      </c>
      <c r="C1460" s="14"/>
      <c r="D1460" s="14"/>
      <c r="E1460" s="14"/>
      <c r="F1460" s="14"/>
      <c r="G1460" s="13"/>
      <c r="H1460" s="14"/>
      <c r="I1460" s="14"/>
      <c r="J1460" s="14"/>
      <c r="K1460" s="15"/>
    </row>
    <row r="1461" spans="2:11" ht="23.25">
      <c r="B1461" s="13"/>
      <c r="C1461" s="14"/>
      <c r="D1461" s="14" t="e">
        <f>+C1449</f>
        <v>#REF!</v>
      </c>
      <c r="E1461" s="14"/>
      <c r="F1461" s="14"/>
      <c r="G1461" s="13"/>
      <c r="H1461" s="14"/>
      <c r="I1461" s="14"/>
      <c r="J1461" s="14"/>
      <c r="K1461" s="15"/>
    </row>
    <row r="1462" spans="2:11" ht="23.25">
      <c r="B1462" s="270"/>
      <c r="C1462" s="14"/>
      <c r="D1462" s="14"/>
      <c r="E1462" s="14"/>
      <c r="F1462" s="14"/>
      <c r="G1462" s="13"/>
      <c r="H1462" s="14"/>
      <c r="I1462" s="14"/>
      <c r="J1462" s="14"/>
      <c r="K1462" s="15"/>
    </row>
    <row r="1463" spans="2:11" ht="23.25">
      <c r="B1463" s="17" t="s">
        <v>1</v>
      </c>
      <c r="C1463" s="18">
        <f>+C1445</f>
        <v>14</v>
      </c>
      <c r="D1463" s="19" t="str">
        <f>+D1445</f>
        <v>เดือน กรกฏาคม  พ.ศ.2560</v>
      </c>
      <c r="E1463" s="19"/>
      <c r="F1463" s="19"/>
      <c r="G1463" s="17" t="s">
        <v>1</v>
      </c>
      <c r="H1463" s="18">
        <f>+C1463</f>
        <v>14</v>
      </c>
      <c r="I1463" s="19" t="str">
        <f>+D1463</f>
        <v>เดือน กรกฏาคม  พ.ศ.2560</v>
      </c>
      <c r="J1463" s="19"/>
      <c r="K1463" s="20"/>
    </row>
    <row r="1464" spans="2:11" ht="23.25">
      <c r="B1464" s="271"/>
      <c r="C1464" s="25"/>
      <c r="D1464" s="14"/>
      <c r="E1464" s="14"/>
      <c r="F1464" s="14"/>
      <c r="G1464" s="271"/>
      <c r="H1464" s="25"/>
      <c r="I1464" s="14"/>
      <c r="J1464" s="14"/>
      <c r="K1464" s="14"/>
    </row>
    <row r="1465" ht="23.25">
      <c r="B1465" s="6" t="s">
        <v>40</v>
      </c>
    </row>
    <row r="1473" spans="3:10" ht="23.25">
      <c r="C1473" s="516" t="s">
        <v>54</v>
      </c>
      <c r="D1473" s="516"/>
      <c r="E1473" s="516"/>
      <c r="F1473" s="516"/>
      <c r="G1473" s="516"/>
      <c r="H1473" s="516"/>
      <c r="I1473" s="516"/>
      <c r="J1473" s="516"/>
    </row>
    <row r="1474" spans="3:10" ht="23.25">
      <c r="C1474" s="516" t="s">
        <v>75</v>
      </c>
      <c r="D1474" s="516"/>
      <c r="E1474" s="516"/>
      <c r="F1474" s="516"/>
      <c r="G1474" s="516"/>
      <c r="H1474" s="516"/>
      <c r="I1474" s="516"/>
      <c r="J1474" s="516"/>
    </row>
    <row r="1475" spans="9:11" ht="23.25">
      <c r="I1475" s="7" t="s">
        <v>53</v>
      </c>
      <c r="J1475" s="6">
        <v>24</v>
      </c>
      <c r="K1475" s="6" t="s">
        <v>52</v>
      </c>
    </row>
    <row r="1476" spans="6:8" ht="23.25">
      <c r="F1476" s="7" t="s">
        <v>1</v>
      </c>
      <c r="G1476" s="272">
        <v>14</v>
      </c>
      <c r="H1476" s="6" t="str">
        <f>+I1463</f>
        <v>เดือน กรกฏาคม  พ.ศ.2560</v>
      </c>
    </row>
    <row r="1477" ht="23.25">
      <c r="B1477" s="6" t="s">
        <v>42</v>
      </c>
    </row>
    <row r="1478" spans="2:3" ht="23.25">
      <c r="B1478" s="6" t="s">
        <v>2</v>
      </c>
      <c r="C1478" s="6" t="s">
        <v>73</v>
      </c>
    </row>
    <row r="1479" ht="23.25">
      <c r="B1479" s="6" t="e">
        <f>+#REF!</f>
        <v>#REF!</v>
      </c>
    </row>
    <row r="1480" spans="2:6" ht="23.25">
      <c r="B1480" s="6" t="s">
        <v>72</v>
      </c>
      <c r="F1480" s="6" t="s">
        <v>699</v>
      </c>
    </row>
    <row r="1481" spans="2:8" ht="23.25">
      <c r="B1481" s="6" t="s">
        <v>16</v>
      </c>
      <c r="C1481" s="8" t="e">
        <f>+#REF!</f>
        <v>#REF!</v>
      </c>
      <c r="D1481" s="6" t="s">
        <v>74</v>
      </c>
      <c r="H1481" s="6" t="str">
        <f>+F1480</f>
        <v>ศูนย์พัฒนาเด็กเล็ก โนนดินจี่</v>
      </c>
    </row>
    <row r="1482" spans="2:6" ht="23.25">
      <c r="B1482" s="6" t="s">
        <v>5</v>
      </c>
      <c r="E1482" s="8" t="e">
        <f>+C1481</f>
        <v>#REF!</v>
      </c>
      <c r="F1482" s="6" t="s">
        <v>6</v>
      </c>
    </row>
    <row r="1483" spans="2:8" ht="23.25">
      <c r="B1483" s="6" t="s">
        <v>79</v>
      </c>
      <c r="G1483" s="8" t="s">
        <v>660</v>
      </c>
      <c r="H1483" s="6" t="s">
        <v>7</v>
      </c>
    </row>
    <row r="1484" spans="2:10" ht="23.25">
      <c r="B1484" s="6" t="s">
        <v>80</v>
      </c>
      <c r="G1484" s="135" t="e">
        <f>+#REF!</f>
        <v>#REF!</v>
      </c>
      <c r="J1484" s="6" t="e">
        <f>+#REF!</f>
        <v>#REF!</v>
      </c>
    </row>
    <row r="1485" spans="2:5" ht="23.25">
      <c r="B1485" s="6" t="e">
        <f>+#REF!</f>
        <v>#REF!</v>
      </c>
      <c r="E1485" s="6" t="s">
        <v>31</v>
      </c>
    </row>
    <row r="1486" ht="23.25">
      <c r="D1486" s="6" t="s">
        <v>55</v>
      </c>
    </row>
    <row r="1487" ht="23.25">
      <c r="D1487" s="6" t="s">
        <v>9</v>
      </c>
    </row>
    <row r="1488" ht="23.25">
      <c r="D1488" s="6" t="s">
        <v>10</v>
      </c>
    </row>
    <row r="1489" spans="2:11" ht="23.25">
      <c r="B1489" s="9" t="s">
        <v>76</v>
      </c>
      <c r="C1489" s="10" t="s">
        <v>45</v>
      </c>
      <c r="D1489" s="10"/>
      <c r="E1489" s="10"/>
      <c r="F1489" s="10"/>
      <c r="G1489" s="11" t="s">
        <v>43</v>
      </c>
      <c r="H1489" s="10" t="s">
        <v>44</v>
      </c>
      <c r="I1489" s="10"/>
      <c r="J1489" s="10"/>
      <c r="K1489" s="12"/>
    </row>
    <row r="1490" spans="2:11" ht="23.25">
      <c r="B1490" s="13"/>
      <c r="C1490" s="14" t="s">
        <v>46</v>
      </c>
      <c r="D1490" s="14"/>
      <c r="E1490" s="14"/>
      <c r="F1490" s="14"/>
      <c r="G1490" s="270" t="s">
        <v>47</v>
      </c>
      <c r="H1490" s="14" t="s">
        <v>15</v>
      </c>
      <c r="I1490" s="14"/>
      <c r="J1490" s="14"/>
      <c r="K1490" s="15"/>
    </row>
    <row r="1491" spans="2:11" ht="23.25">
      <c r="B1491" s="270" t="s">
        <v>12</v>
      </c>
      <c r="C1491" s="16" t="e">
        <f>+E1482</f>
        <v>#REF!</v>
      </c>
      <c r="D1491" s="14" t="s">
        <v>17</v>
      </c>
      <c r="E1491" s="14"/>
      <c r="F1491" s="14"/>
      <c r="G1491" s="13"/>
      <c r="H1491" s="271" t="s">
        <v>16</v>
      </c>
      <c r="I1491" s="16" t="e">
        <f>+C1491</f>
        <v>#REF!</v>
      </c>
      <c r="J1491" s="14" t="s">
        <v>17</v>
      </c>
      <c r="K1491" s="15"/>
    </row>
    <row r="1492" spans="2:11" ht="23.25">
      <c r="B1492" s="13"/>
      <c r="C1492" s="14" t="str">
        <f>+C1428</f>
        <v>(หนึ่งหมื่นบาทถ้วน)</v>
      </c>
      <c r="D1492" s="14"/>
      <c r="E1492" s="14"/>
      <c r="F1492" s="14"/>
      <c r="G1492" s="13"/>
      <c r="H1492" s="14"/>
      <c r="I1492" s="14"/>
      <c r="J1492" s="14"/>
      <c r="K1492" s="15"/>
    </row>
    <row r="1493" spans="2:11" ht="23.25">
      <c r="B1493" s="13"/>
      <c r="C1493" s="14"/>
      <c r="D1493" s="14"/>
      <c r="E1493" s="14"/>
      <c r="F1493" s="14"/>
      <c r="G1493" s="13"/>
      <c r="H1493" s="14"/>
      <c r="I1493" s="14"/>
      <c r="J1493" s="14"/>
      <c r="K1493" s="15"/>
    </row>
    <row r="1494" spans="2:11" ht="23.25">
      <c r="B1494" s="13" t="s">
        <v>3</v>
      </c>
      <c r="C1494" s="14"/>
      <c r="D1494" s="14"/>
      <c r="E1494" s="14"/>
      <c r="F1494" s="14"/>
      <c r="G1494" s="13" t="s">
        <v>14</v>
      </c>
      <c r="H1494" s="14"/>
      <c r="I1494" s="14"/>
      <c r="J1494" s="14"/>
      <c r="K1494" s="15"/>
    </row>
    <row r="1495" spans="2:11" ht="23.25">
      <c r="B1495" s="13" t="s">
        <v>13</v>
      </c>
      <c r="C1495" s="14"/>
      <c r="D1495" s="14"/>
      <c r="E1495" s="14"/>
      <c r="F1495" s="14"/>
      <c r="G1495" s="13" t="s">
        <v>2</v>
      </c>
      <c r="H1495" s="14" t="s">
        <v>8</v>
      </c>
      <c r="I1495" s="14"/>
      <c r="J1495" s="14"/>
      <c r="K1495" s="15"/>
    </row>
    <row r="1496" spans="2:11" ht="23.25">
      <c r="B1496" s="17" t="s">
        <v>1</v>
      </c>
      <c r="C1496" s="18">
        <f>+G1476</f>
        <v>14</v>
      </c>
      <c r="D1496" s="19" t="str">
        <f>+H1476</f>
        <v>เดือน กรกฏาคม  พ.ศ.2560</v>
      </c>
      <c r="E1496" s="19"/>
      <c r="F1496" s="19"/>
      <c r="G1496" s="17" t="s">
        <v>1</v>
      </c>
      <c r="H1496" s="18">
        <f>+C1496</f>
        <v>14</v>
      </c>
      <c r="I1496" s="19" t="str">
        <f>+D1496</f>
        <v>เดือน กรกฏาคม  พ.ศ.2560</v>
      </c>
      <c r="J1496" s="19"/>
      <c r="K1496" s="20"/>
    </row>
    <row r="1497" spans="2:11" ht="23.25">
      <c r="B1497" s="11" t="s">
        <v>42</v>
      </c>
      <c r="C1497" s="10"/>
      <c r="D1497" s="10"/>
      <c r="E1497" s="10"/>
      <c r="F1497" s="10"/>
      <c r="G1497" s="9" t="s">
        <v>47</v>
      </c>
      <c r="H1497" s="10" t="s">
        <v>22</v>
      </c>
      <c r="I1497" s="10"/>
      <c r="J1497" s="10"/>
      <c r="K1497" s="12"/>
    </row>
    <row r="1498" spans="2:11" ht="23.25">
      <c r="B1498" s="270" t="s">
        <v>47</v>
      </c>
      <c r="C1498" s="14" t="s">
        <v>18</v>
      </c>
      <c r="D1498" s="14"/>
      <c r="E1498" s="14"/>
      <c r="F1498" s="14"/>
      <c r="G1498" s="13"/>
      <c r="H1498" s="271"/>
      <c r="I1498" s="16"/>
      <c r="J1498" s="14"/>
      <c r="K1498" s="15"/>
    </row>
    <row r="1499" spans="2:11" ht="23.25">
      <c r="B1499" s="270" t="s">
        <v>19</v>
      </c>
      <c r="C1499" s="16" t="e">
        <f>+C1491</f>
        <v>#REF!</v>
      </c>
      <c r="D1499" s="14" t="s">
        <v>17</v>
      </c>
      <c r="E1499" s="14"/>
      <c r="F1499" s="14"/>
      <c r="G1499" s="13"/>
      <c r="H1499" s="271" t="s">
        <v>19</v>
      </c>
      <c r="I1499" s="21" t="e">
        <f>+C1499</f>
        <v>#REF!</v>
      </c>
      <c r="J1499" s="14" t="s">
        <v>17</v>
      </c>
      <c r="K1499" s="15"/>
    </row>
    <row r="1500" spans="2:11" ht="23.25">
      <c r="B1500" s="270"/>
      <c r="C1500" s="16"/>
      <c r="D1500" s="14"/>
      <c r="E1500" s="14"/>
      <c r="F1500" s="14"/>
      <c r="G1500" s="13"/>
      <c r="H1500" s="14"/>
      <c r="I1500" s="14"/>
      <c r="J1500" s="14"/>
      <c r="K1500" s="15"/>
    </row>
    <row r="1501" spans="2:11" ht="23.25">
      <c r="B1501" s="13"/>
      <c r="C1501" s="14" t="s">
        <v>20</v>
      </c>
      <c r="D1501" s="14"/>
      <c r="E1501" s="14"/>
      <c r="F1501" s="14"/>
      <c r="G1501" s="13"/>
      <c r="H1501" s="14" t="s">
        <v>23</v>
      </c>
      <c r="I1501" s="14"/>
      <c r="J1501" s="14"/>
      <c r="K1501" s="15"/>
    </row>
    <row r="1502" spans="2:11" ht="23.25">
      <c r="B1502" s="13"/>
      <c r="C1502" s="14" t="s">
        <v>21</v>
      </c>
      <c r="D1502" s="14"/>
      <c r="E1502" s="14"/>
      <c r="F1502" s="14"/>
      <c r="G1502" s="13" t="s">
        <v>25</v>
      </c>
      <c r="H1502" s="14"/>
      <c r="I1502" s="14"/>
      <c r="J1502" s="14"/>
      <c r="K1502" s="15"/>
    </row>
    <row r="1503" spans="2:11" ht="23.25">
      <c r="B1503" s="13" t="s">
        <v>26</v>
      </c>
      <c r="C1503" s="14"/>
      <c r="D1503" s="14"/>
      <c r="E1503" s="14"/>
      <c r="F1503" s="14"/>
      <c r="G1503" s="13" t="s">
        <v>24</v>
      </c>
      <c r="H1503" s="14"/>
      <c r="I1503" s="14"/>
      <c r="J1503" s="14"/>
      <c r="K1503" s="15"/>
    </row>
    <row r="1504" spans="2:11" ht="23.25">
      <c r="B1504" s="17" t="s">
        <v>1</v>
      </c>
      <c r="C1504" s="18">
        <f>+C1496</f>
        <v>14</v>
      </c>
      <c r="D1504" s="19" t="str">
        <f>+D1496</f>
        <v>เดือน กรกฏาคม  พ.ศ.2560</v>
      </c>
      <c r="E1504" s="19"/>
      <c r="F1504" s="19"/>
      <c r="G1504" s="17" t="s">
        <v>1</v>
      </c>
      <c r="H1504" s="18">
        <f>+C1504</f>
        <v>14</v>
      </c>
      <c r="I1504" s="19" t="str">
        <f>+D1504</f>
        <v>เดือน กรกฏาคม  พ.ศ.2560</v>
      </c>
      <c r="J1504" s="19"/>
      <c r="K1504" s="20"/>
    </row>
    <row r="1505" spans="2:11" ht="23.25">
      <c r="B1505" s="9" t="s">
        <v>50</v>
      </c>
      <c r="C1505" s="22" t="s">
        <v>47</v>
      </c>
      <c r="D1505" s="23" t="s">
        <v>49</v>
      </c>
      <c r="E1505" s="22" t="s">
        <v>47</v>
      </c>
      <c r="F1505" s="23" t="s">
        <v>48</v>
      </c>
      <c r="G1505" s="517" t="s">
        <v>51</v>
      </c>
      <c r="H1505" s="518"/>
      <c r="I1505" s="518"/>
      <c r="J1505" s="518"/>
      <c r="K1505" s="519"/>
    </row>
    <row r="1506" spans="2:11" ht="23.25">
      <c r="B1506" s="13" t="s">
        <v>77</v>
      </c>
      <c r="C1506" s="14"/>
      <c r="D1506" s="14"/>
      <c r="E1506" s="14"/>
      <c r="F1506" s="14"/>
      <c r="G1506" s="13"/>
      <c r="H1506" s="14"/>
      <c r="I1506" s="14"/>
      <c r="J1506" s="14"/>
      <c r="K1506" s="15"/>
    </row>
    <row r="1507" spans="2:11" ht="23.25">
      <c r="B1507" s="13" t="s">
        <v>27</v>
      </c>
      <c r="C1507" s="14" t="e">
        <f>+#REF!</f>
        <v>#REF!</v>
      </c>
      <c r="D1507" s="14"/>
      <c r="E1507" s="14"/>
      <c r="F1507" s="14"/>
      <c r="G1507" s="13" t="s">
        <v>35</v>
      </c>
      <c r="H1507" s="14"/>
      <c r="I1507" s="14"/>
      <c r="J1507" s="14"/>
      <c r="K1507" s="15"/>
    </row>
    <row r="1508" spans="2:11" ht="23.25">
      <c r="B1508" s="270" t="s">
        <v>28</v>
      </c>
      <c r="C1508" s="14" t="e">
        <f>+#REF!</f>
        <v>#REF!</v>
      </c>
      <c r="D1508" s="14"/>
      <c r="E1508" s="14"/>
      <c r="F1508" s="24"/>
      <c r="G1508" s="13" t="s">
        <v>36</v>
      </c>
      <c r="H1508" s="14"/>
      <c r="I1508" s="14"/>
      <c r="J1508" s="14"/>
      <c r="K1508" s="15"/>
    </row>
    <row r="1509" spans="2:11" ht="23.25">
      <c r="B1509" s="270" t="s">
        <v>1</v>
      </c>
      <c r="C1509" s="25">
        <f>+C1504</f>
        <v>14</v>
      </c>
      <c r="D1509" s="14" t="str">
        <f>+D1504</f>
        <v>เดือน กรกฏาคม  พ.ศ.2560</v>
      </c>
      <c r="E1509" s="14"/>
      <c r="F1509" s="14"/>
      <c r="G1509" s="13"/>
      <c r="H1509" s="14"/>
      <c r="I1509" s="14"/>
      <c r="J1509" s="14"/>
      <c r="K1509" s="15"/>
    </row>
    <row r="1510" spans="2:11" ht="23.25">
      <c r="B1510" s="13" t="s">
        <v>29</v>
      </c>
      <c r="C1510" s="16" t="e">
        <f>+C1499</f>
        <v>#REF!</v>
      </c>
      <c r="D1510" s="14" t="s">
        <v>17</v>
      </c>
      <c r="E1510" s="14"/>
      <c r="F1510" s="14"/>
      <c r="G1510" s="13" t="s">
        <v>37</v>
      </c>
      <c r="H1510" s="14"/>
      <c r="I1510" s="14"/>
      <c r="J1510" s="14"/>
      <c r="K1510" s="15"/>
    </row>
    <row r="1511" spans="2:11" ht="23.25">
      <c r="B1511" s="13"/>
      <c r="C1511" s="14" t="str">
        <f>+C1492</f>
        <v>(หนึ่งหมื่นบาทถ้วน)</v>
      </c>
      <c r="D1511" s="14"/>
      <c r="E1511" s="14"/>
      <c r="F1511" s="14"/>
      <c r="G1511" s="13" t="s">
        <v>357</v>
      </c>
      <c r="H1511" s="14"/>
      <c r="I1511" s="14"/>
      <c r="J1511" s="14"/>
      <c r="K1511" s="15"/>
    </row>
    <row r="1512" spans="2:11" ht="23.25">
      <c r="B1512" s="13" t="s">
        <v>32</v>
      </c>
      <c r="C1512" s="14" t="e">
        <f>+G1484</f>
        <v>#REF!</v>
      </c>
      <c r="D1512" s="14"/>
      <c r="E1512" s="14" t="e">
        <f>+B1485</f>
        <v>#REF!</v>
      </c>
      <c r="F1512" s="14"/>
      <c r="G1512" s="13"/>
      <c r="H1512" s="14"/>
      <c r="I1512" s="14"/>
      <c r="J1512" s="14"/>
      <c r="K1512" s="15"/>
    </row>
    <row r="1513" spans="2:11" ht="23.25">
      <c r="B1513" s="26"/>
      <c r="C1513" s="19" t="e">
        <f>+J1484</f>
        <v>#REF!</v>
      </c>
      <c r="D1513" s="19"/>
      <c r="E1513" s="19"/>
      <c r="F1513" s="19"/>
      <c r="G1513" s="26"/>
      <c r="H1513" s="19"/>
      <c r="I1513" s="19"/>
      <c r="J1513" s="19"/>
      <c r="K1513" s="20"/>
    </row>
    <row r="1514" spans="3:10" ht="23.25">
      <c r="C1514" s="520" t="s">
        <v>4</v>
      </c>
      <c r="D1514" s="520"/>
      <c r="E1514" s="520"/>
      <c r="F1514" s="520"/>
      <c r="G1514" s="520"/>
      <c r="H1514" s="520"/>
      <c r="I1514" s="520"/>
      <c r="J1514" s="520"/>
    </row>
    <row r="1515" spans="2:11" ht="23.25">
      <c r="B1515" s="11"/>
      <c r="C1515" s="10"/>
      <c r="D1515" s="10"/>
      <c r="E1515" s="10"/>
      <c r="F1515" s="10"/>
      <c r="G1515" s="11"/>
      <c r="H1515" s="10"/>
      <c r="I1515" s="10"/>
      <c r="J1515" s="10"/>
      <c r="K1515" s="12"/>
    </row>
    <row r="1516" spans="2:11" ht="23.25">
      <c r="B1516" s="521" t="s">
        <v>33</v>
      </c>
      <c r="C1516" s="522"/>
      <c r="D1516" s="523" t="e">
        <f>+C1510</f>
        <v>#REF!</v>
      </c>
      <c r="E1516" s="523"/>
      <c r="F1516" s="14" t="s">
        <v>17</v>
      </c>
      <c r="G1516" s="13" t="s">
        <v>38</v>
      </c>
      <c r="H1516" s="14"/>
      <c r="I1516" s="14"/>
      <c r="J1516" s="16" t="e">
        <f>+D1516</f>
        <v>#REF!</v>
      </c>
      <c r="K1516" s="15" t="s">
        <v>17</v>
      </c>
    </row>
    <row r="1517" spans="2:11" ht="23.25">
      <c r="B1517" s="13"/>
      <c r="C1517" s="14"/>
      <c r="D1517" s="14"/>
      <c r="E1517" s="14"/>
      <c r="F1517" s="14"/>
      <c r="G1517" s="13"/>
      <c r="H1517" s="14"/>
      <c r="I1517" s="14"/>
      <c r="J1517" s="14"/>
      <c r="K1517" s="15"/>
    </row>
    <row r="1518" spans="2:11" ht="23.25">
      <c r="B1518" s="13" t="s">
        <v>78</v>
      </c>
      <c r="D1518" s="14"/>
      <c r="E1518" s="14"/>
      <c r="F1518" s="14"/>
      <c r="G1518" s="13"/>
      <c r="H1518" s="14" t="s">
        <v>39</v>
      </c>
      <c r="I1518" s="14"/>
      <c r="J1518" s="14"/>
      <c r="K1518" s="15"/>
    </row>
    <row r="1519" spans="2:11" ht="23.25">
      <c r="B1519" s="13"/>
      <c r="D1519" s="14" t="e">
        <f>+G1484</f>
        <v>#REF!</v>
      </c>
      <c r="E1519" s="14"/>
      <c r="F1519" s="14"/>
      <c r="G1519" s="13" t="s">
        <v>359</v>
      </c>
      <c r="H1519" s="14"/>
      <c r="I1519" s="14"/>
      <c r="J1519" s="14"/>
      <c r="K1519" s="15"/>
    </row>
    <row r="1520" spans="2:11" ht="23.25">
      <c r="B1520" s="13"/>
      <c r="D1520" s="14"/>
      <c r="E1520" s="14"/>
      <c r="F1520" s="14"/>
      <c r="G1520" s="13" t="s">
        <v>358</v>
      </c>
      <c r="H1520" s="14"/>
      <c r="I1520" s="14"/>
      <c r="J1520" s="14"/>
      <c r="K1520" s="15"/>
    </row>
    <row r="1521" spans="2:11" ht="23.25">
      <c r="B1521" s="13" t="s">
        <v>78</v>
      </c>
      <c r="D1521" s="14"/>
      <c r="E1521" s="14"/>
      <c r="F1521" s="14"/>
      <c r="G1521" s="13"/>
      <c r="H1521" s="14"/>
      <c r="I1521" s="14"/>
      <c r="J1521" s="14"/>
      <c r="K1521" s="15"/>
    </row>
    <row r="1522" spans="2:11" ht="23.25">
      <c r="B1522" s="13"/>
      <c r="D1522" s="14" t="e">
        <f>+B1485</f>
        <v>#REF!</v>
      </c>
      <c r="E1522" s="14"/>
      <c r="F1522" s="14"/>
      <c r="G1522" s="13"/>
      <c r="H1522" s="14"/>
      <c r="I1522" s="14"/>
      <c r="J1522" s="14"/>
      <c r="K1522" s="15"/>
    </row>
    <row r="1523" spans="2:11" ht="23.25">
      <c r="B1523" s="13"/>
      <c r="C1523" s="14"/>
      <c r="D1523" s="14"/>
      <c r="E1523" s="14"/>
      <c r="F1523" s="14"/>
      <c r="G1523" s="13"/>
      <c r="H1523" s="14"/>
      <c r="I1523" s="14"/>
      <c r="J1523" s="14"/>
      <c r="K1523" s="15"/>
    </row>
    <row r="1524" spans="2:11" ht="23.25">
      <c r="B1524" s="13" t="s">
        <v>78</v>
      </c>
      <c r="C1524" s="14"/>
      <c r="D1524" s="14"/>
      <c r="E1524" s="14"/>
      <c r="F1524" s="14"/>
      <c r="G1524" s="13"/>
      <c r="H1524" s="14"/>
      <c r="I1524" s="14"/>
      <c r="J1524" s="14"/>
      <c r="K1524" s="15"/>
    </row>
    <row r="1525" spans="2:11" ht="23.25">
      <c r="B1525" s="13"/>
      <c r="C1525" s="14"/>
      <c r="D1525" s="14" t="e">
        <f>+C1513</f>
        <v>#REF!</v>
      </c>
      <c r="E1525" s="14"/>
      <c r="F1525" s="14"/>
      <c r="G1525" s="13"/>
      <c r="H1525" s="14"/>
      <c r="I1525" s="14"/>
      <c r="J1525" s="14"/>
      <c r="K1525" s="15"/>
    </row>
    <row r="1526" spans="2:11" ht="23.25">
      <c r="B1526" s="270"/>
      <c r="C1526" s="14"/>
      <c r="D1526" s="14"/>
      <c r="E1526" s="14"/>
      <c r="F1526" s="14"/>
      <c r="G1526" s="13"/>
      <c r="H1526" s="14"/>
      <c r="I1526" s="14"/>
      <c r="J1526" s="14"/>
      <c r="K1526" s="15"/>
    </row>
    <row r="1527" spans="2:11" ht="23.25">
      <c r="B1527" s="17" t="s">
        <v>1</v>
      </c>
      <c r="C1527" s="18">
        <f>+C1509</f>
        <v>14</v>
      </c>
      <c r="D1527" s="19" t="str">
        <f>+D1509</f>
        <v>เดือน กรกฏาคม  พ.ศ.2560</v>
      </c>
      <c r="E1527" s="19"/>
      <c r="F1527" s="19"/>
      <c r="G1527" s="17" t="s">
        <v>1</v>
      </c>
      <c r="H1527" s="18">
        <f>+C1527</f>
        <v>14</v>
      </c>
      <c r="I1527" s="19" t="str">
        <f>+D1527</f>
        <v>เดือน กรกฏาคม  พ.ศ.2560</v>
      </c>
      <c r="J1527" s="19"/>
      <c r="K1527" s="20"/>
    </row>
    <row r="1528" spans="2:11" ht="23.25">
      <c r="B1528" s="271"/>
      <c r="C1528" s="25"/>
      <c r="D1528" s="14"/>
      <c r="E1528" s="14"/>
      <c r="F1528" s="14"/>
      <c r="G1528" s="271"/>
      <c r="H1528" s="25"/>
      <c r="I1528" s="14"/>
      <c r="J1528" s="14"/>
      <c r="K1528" s="14"/>
    </row>
    <row r="1529" ht="23.25">
      <c r="B1529" s="6" t="s">
        <v>40</v>
      </c>
    </row>
    <row r="1537" spans="3:10" ht="23.25">
      <c r="C1537" s="516" t="s">
        <v>54</v>
      </c>
      <c r="D1537" s="516"/>
      <c r="E1537" s="516"/>
      <c r="F1537" s="516"/>
      <c r="G1537" s="516"/>
      <c r="H1537" s="516"/>
      <c r="I1537" s="516"/>
      <c r="J1537" s="516"/>
    </row>
    <row r="1538" spans="3:10" ht="23.25">
      <c r="C1538" s="516" t="s">
        <v>75</v>
      </c>
      <c r="D1538" s="516"/>
      <c r="E1538" s="516"/>
      <c r="F1538" s="516"/>
      <c r="G1538" s="516"/>
      <c r="H1538" s="516"/>
      <c r="I1538" s="516"/>
      <c r="J1538" s="516"/>
    </row>
    <row r="1539" spans="9:11" ht="23.25">
      <c r="I1539" s="7" t="s">
        <v>53</v>
      </c>
      <c r="J1539" s="6">
        <v>25</v>
      </c>
      <c r="K1539" s="6" t="s">
        <v>52</v>
      </c>
    </row>
    <row r="1540" spans="6:8" ht="23.25">
      <c r="F1540" s="7" t="s">
        <v>1</v>
      </c>
      <c r="G1540" s="272">
        <v>14</v>
      </c>
      <c r="H1540" s="6" t="str">
        <f>+I1527</f>
        <v>เดือน กรกฏาคม  พ.ศ.2560</v>
      </c>
    </row>
    <row r="1541" ht="23.25">
      <c r="B1541" s="6" t="s">
        <v>42</v>
      </c>
    </row>
    <row r="1542" spans="2:3" ht="23.25">
      <c r="B1542" s="6" t="s">
        <v>2</v>
      </c>
      <c r="C1542" s="6" t="s">
        <v>73</v>
      </c>
    </row>
    <row r="1543" ht="23.25">
      <c r="B1543" s="6" t="e">
        <f>+#REF!</f>
        <v>#REF!</v>
      </c>
    </row>
    <row r="1544" spans="2:6" ht="23.25">
      <c r="B1544" s="6" t="s">
        <v>72</v>
      </c>
      <c r="F1544" s="6" t="s">
        <v>700</v>
      </c>
    </row>
    <row r="1545" spans="2:8" ht="23.25">
      <c r="B1545" s="6" t="s">
        <v>16</v>
      </c>
      <c r="C1545" s="8" t="e">
        <f>+#REF!</f>
        <v>#REF!</v>
      </c>
      <c r="D1545" s="6" t="s">
        <v>74</v>
      </c>
      <c r="H1545" s="6" t="str">
        <f>+F1544</f>
        <v>ศูนย์พัฒนาเด็กเล็ก วัดบริบูรณ์</v>
      </c>
    </row>
    <row r="1546" spans="2:6" ht="23.25">
      <c r="B1546" s="6" t="s">
        <v>5</v>
      </c>
      <c r="E1546" s="8" t="e">
        <f>+C1545</f>
        <v>#REF!</v>
      </c>
      <c r="F1546" s="6" t="s">
        <v>6</v>
      </c>
    </row>
    <row r="1547" spans="2:8" ht="23.25">
      <c r="B1547" s="6" t="s">
        <v>79</v>
      </c>
      <c r="G1547" s="8" t="s">
        <v>660</v>
      </c>
      <c r="H1547" s="6" t="s">
        <v>7</v>
      </c>
    </row>
    <row r="1548" spans="2:10" ht="23.25">
      <c r="B1548" s="6" t="s">
        <v>80</v>
      </c>
      <c r="G1548" s="135" t="e">
        <f>+#REF!</f>
        <v>#REF!</v>
      </c>
      <c r="J1548" s="6" t="e">
        <f>+#REF!</f>
        <v>#REF!</v>
      </c>
    </row>
    <row r="1549" spans="2:5" ht="23.25">
      <c r="B1549" s="6" t="e">
        <f>+#REF!</f>
        <v>#REF!</v>
      </c>
      <c r="E1549" s="6" t="s">
        <v>31</v>
      </c>
    </row>
    <row r="1550" ht="23.25">
      <c r="D1550" s="6" t="s">
        <v>55</v>
      </c>
    </row>
    <row r="1551" ht="23.25">
      <c r="D1551" s="6" t="s">
        <v>9</v>
      </c>
    </row>
    <row r="1552" ht="23.25">
      <c r="D1552" s="6" t="s">
        <v>10</v>
      </c>
    </row>
    <row r="1553" spans="2:11" ht="23.25">
      <c r="B1553" s="9" t="s">
        <v>76</v>
      </c>
      <c r="C1553" s="10" t="s">
        <v>45</v>
      </c>
      <c r="D1553" s="10"/>
      <c r="E1553" s="10"/>
      <c r="F1553" s="10"/>
      <c r="G1553" s="11" t="s">
        <v>43</v>
      </c>
      <c r="H1553" s="10" t="s">
        <v>44</v>
      </c>
      <c r="I1553" s="10"/>
      <c r="J1553" s="10"/>
      <c r="K1553" s="12"/>
    </row>
    <row r="1554" spans="2:11" ht="23.25">
      <c r="B1554" s="13"/>
      <c r="C1554" s="14" t="s">
        <v>46</v>
      </c>
      <c r="D1554" s="14"/>
      <c r="E1554" s="14"/>
      <c r="F1554" s="14"/>
      <c r="G1554" s="270" t="s">
        <v>47</v>
      </c>
      <c r="H1554" s="14" t="s">
        <v>15</v>
      </c>
      <c r="I1554" s="14"/>
      <c r="J1554" s="14"/>
      <c r="K1554" s="15"/>
    </row>
    <row r="1555" spans="2:11" ht="23.25">
      <c r="B1555" s="270" t="s">
        <v>12</v>
      </c>
      <c r="C1555" s="16" t="e">
        <f>+E1546</f>
        <v>#REF!</v>
      </c>
      <c r="D1555" s="14" t="s">
        <v>17</v>
      </c>
      <c r="E1555" s="14"/>
      <c r="F1555" s="14"/>
      <c r="G1555" s="13"/>
      <c r="H1555" s="271" t="s">
        <v>16</v>
      </c>
      <c r="I1555" s="16" t="e">
        <f>+C1555</f>
        <v>#REF!</v>
      </c>
      <c r="J1555" s="14" t="s">
        <v>17</v>
      </c>
      <c r="K1555" s="15"/>
    </row>
    <row r="1556" spans="2:11" ht="23.25">
      <c r="B1556" s="13"/>
      <c r="C1556" s="14" t="str">
        <f>+C1428</f>
        <v>(หนึ่งหมื่นบาทถ้วน)</v>
      </c>
      <c r="D1556" s="14"/>
      <c r="E1556" s="14"/>
      <c r="F1556" s="14"/>
      <c r="G1556" s="13"/>
      <c r="H1556" s="14"/>
      <c r="I1556" s="14"/>
      <c r="J1556" s="14"/>
      <c r="K1556" s="15"/>
    </row>
    <row r="1557" spans="2:11" ht="23.25">
      <c r="B1557" s="13"/>
      <c r="C1557" s="14"/>
      <c r="D1557" s="14"/>
      <c r="E1557" s="14"/>
      <c r="F1557" s="14"/>
      <c r="G1557" s="13"/>
      <c r="H1557" s="14"/>
      <c r="I1557" s="14"/>
      <c r="J1557" s="14"/>
      <c r="K1557" s="15"/>
    </row>
    <row r="1558" spans="2:11" ht="23.25">
      <c r="B1558" s="13" t="s">
        <v>3</v>
      </c>
      <c r="C1558" s="14"/>
      <c r="D1558" s="14"/>
      <c r="E1558" s="14"/>
      <c r="F1558" s="14"/>
      <c r="G1558" s="13" t="s">
        <v>14</v>
      </c>
      <c r="H1558" s="14"/>
      <c r="I1558" s="14"/>
      <c r="J1558" s="14"/>
      <c r="K1558" s="15"/>
    </row>
    <row r="1559" spans="2:11" ht="23.25">
      <c r="B1559" s="13" t="s">
        <v>13</v>
      </c>
      <c r="C1559" s="14"/>
      <c r="D1559" s="14"/>
      <c r="E1559" s="14"/>
      <c r="F1559" s="14"/>
      <c r="G1559" s="13" t="s">
        <v>2</v>
      </c>
      <c r="H1559" s="14" t="s">
        <v>8</v>
      </c>
      <c r="I1559" s="14"/>
      <c r="J1559" s="14"/>
      <c r="K1559" s="15"/>
    </row>
    <row r="1560" spans="2:11" ht="23.25">
      <c r="B1560" s="17" t="s">
        <v>1</v>
      </c>
      <c r="C1560" s="18">
        <f>+G1540</f>
        <v>14</v>
      </c>
      <c r="D1560" s="19" t="str">
        <f>+H1540</f>
        <v>เดือน กรกฏาคม  พ.ศ.2560</v>
      </c>
      <c r="E1560" s="19"/>
      <c r="F1560" s="19"/>
      <c r="G1560" s="17" t="s">
        <v>1</v>
      </c>
      <c r="H1560" s="18">
        <f>+C1560</f>
        <v>14</v>
      </c>
      <c r="I1560" s="19" t="str">
        <f>+D1560</f>
        <v>เดือน กรกฏาคม  พ.ศ.2560</v>
      </c>
      <c r="J1560" s="19"/>
      <c r="K1560" s="20"/>
    </row>
    <row r="1561" spans="2:11" ht="23.25">
      <c r="B1561" s="11" t="s">
        <v>42</v>
      </c>
      <c r="C1561" s="10"/>
      <c r="D1561" s="10"/>
      <c r="E1561" s="10"/>
      <c r="F1561" s="10"/>
      <c r="G1561" s="9" t="s">
        <v>47</v>
      </c>
      <c r="H1561" s="10" t="s">
        <v>22</v>
      </c>
      <c r="I1561" s="10"/>
      <c r="J1561" s="10"/>
      <c r="K1561" s="12"/>
    </row>
    <row r="1562" spans="2:11" ht="23.25">
      <c r="B1562" s="270" t="s">
        <v>47</v>
      </c>
      <c r="C1562" s="14" t="s">
        <v>18</v>
      </c>
      <c r="D1562" s="14"/>
      <c r="E1562" s="14"/>
      <c r="F1562" s="14"/>
      <c r="G1562" s="13"/>
      <c r="H1562" s="271"/>
      <c r="I1562" s="16"/>
      <c r="J1562" s="14"/>
      <c r="K1562" s="15"/>
    </row>
    <row r="1563" spans="2:11" ht="23.25">
      <c r="B1563" s="270" t="s">
        <v>19</v>
      </c>
      <c r="C1563" s="16" t="e">
        <f>+C1555</f>
        <v>#REF!</v>
      </c>
      <c r="D1563" s="14" t="s">
        <v>17</v>
      </c>
      <c r="E1563" s="14"/>
      <c r="F1563" s="14"/>
      <c r="G1563" s="13"/>
      <c r="H1563" s="271" t="s">
        <v>19</v>
      </c>
      <c r="I1563" s="21" t="e">
        <f>+C1563</f>
        <v>#REF!</v>
      </c>
      <c r="J1563" s="14" t="s">
        <v>17</v>
      </c>
      <c r="K1563" s="15"/>
    </row>
    <row r="1564" spans="2:11" ht="23.25">
      <c r="B1564" s="270"/>
      <c r="C1564" s="16"/>
      <c r="D1564" s="14"/>
      <c r="E1564" s="14"/>
      <c r="F1564" s="14"/>
      <c r="G1564" s="13"/>
      <c r="H1564" s="14"/>
      <c r="I1564" s="14"/>
      <c r="J1564" s="14"/>
      <c r="K1564" s="15"/>
    </row>
    <row r="1565" spans="2:11" ht="23.25">
      <c r="B1565" s="13"/>
      <c r="C1565" s="14" t="s">
        <v>20</v>
      </c>
      <c r="D1565" s="14"/>
      <c r="E1565" s="14"/>
      <c r="F1565" s="14"/>
      <c r="G1565" s="13"/>
      <c r="H1565" s="14" t="s">
        <v>23</v>
      </c>
      <c r="I1565" s="14"/>
      <c r="J1565" s="14"/>
      <c r="K1565" s="15"/>
    </row>
    <row r="1566" spans="2:11" ht="23.25">
      <c r="B1566" s="13"/>
      <c r="C1566" s="14" t="s">
        <v>21</v>
      </c>
      <c r="D1566" s="14"/>
      <c r="E1566" s="14"/>
      <c r="F1566" s="14"/>
      <c r="G1566" s="13" t="s">
        <v>25</v>
      </c>
      <c r="H1566" s="14"/>
      <c r="I1566" s="14"/>
      <c r="J1566" s="14"/>
      <c r="K1566" s="15"/>
    </row>
    <row r="1567" spans="2:11" ht="23.25">
      <c r="B1567" s="13" t="s">
        <v>26</v>
      </c>
      <c r="C1567" s="14"/>
      <c r="D1567" s="14"/>
      <c r="E1567" s="14"/>
      <c r="F1567" s="14"/>
      <c r="G1567" s="13" t="s">
        <v>24</v>
      </c>
      <c r="H1567" s="14"/>
      <c r="I1567" s="14"/>
      <c r="J1567" s="14"/>
      <c r="K1567" s="15"/>
    </row>
    <row r="1568" spans="2:11" ht="23.25">
      <c r="B1568" s="17" t="s">
        <v>1</v>
      </c>
      <c r="C1568" s="18">
        <f>+C1560</f>
        <v>14</v>
      </c>
      <c r="D1568" s="19" t="str">
        <f>+D1560</f>
        <v>เดือน กรกฏาคม  พ.ศ.2560</v>
      </c>
      <c r="E1568" s="19"/>
      <c r="F1568" s="19"/>
      <c r="G1568" s="17" t="s">
        <v>1</v>
      </c>
      <c r="H1568" s="18">
        <f>+C1568</f>
        <v>14</v>
      </c>
      <c r="I1568" s="19" t="str">
        <f>+D1568</f>
        <v>เดือน กรกฏาคม  พ.ศ.2560</v>
      </c>
      <c r="J1568" s="19"/>
      <c r="K1568" s="20"/>
    </row>
    <row r="1569" spans="2:11" ht="23.25">
      <c r="B1569" s="9" t="s">
        <v>50</v>
      </c>
      <c r="C1569" s="22" t="s">
        <v>47</v>
      </c>
      <c r="D1569" s="23" t="s">
        <v>49</v>
      </c>
      <c r="E1569" s="22" t="s">
        <v>47</v>
      </c>
      <c r="F1569" s="23" t="s">
        <v>48</v>
      </c>
      <c r="G1569" s="517" t="s">
        <v>51</v>
      </c>
      <c r="H1569" s="518"/>
      <c r="I1569" s="518"/>
      <c r="J1569" s="518"/>
      <c r="K1569" s="519"/>
    </row>
    <row r="1570" spans="2:11" ht="23.25">
      <c r="B1570" s="13" t="s">
        <v>77</v>
      </c>
      <c r="C1570" s="14"/>
      <c r="D1570" s="14"/>
      <c r="E1570" s="14"/>
      <c r="F1570" s="14"/>
      <c r="G1570" s="13"/>
      <c r="H1570" s="14"/>
      <c r="I1570" s="14"/>
      <c r="J1570" s="14"/>
      <c r="K1570" s="15"/>
    </row>
    <row r="1571" spans="2:11" ht="23.25">
      <c r="B1571" s="13" t="s">
        <v>27</v>
      </c>
      <c r="C1571" s="14" t="e">
        <f>+#REF!</f>
        <v>#REF!</v>
      </c>
      <c r="D1571" s="14"/>
      <c r="E1571" s="14"/>
      <c r="F1571" s="14"/>
      <c r="G1571" s="13" t="s">
        <v>35</v>
      </c>
      <c r="H1571" s="14"/>
      <c r="I1571" s="14"/>
      <c r="J1571" s="14"/>
      <c r="K1571" s="15"/>
    </row>
    <row r="1572" spans="2:11" ht="23.25">
      <c r="B1572" s="270" t="s">
        <v>28</v>
      </c>
      <c r="C1572" s="14" t="e">
        <f>+#REF!</f>
        <v>#REF!</v>
      </c>
      <c r="D1572" s="14"/>
      <c r="E1572" s="14"/>
      <c r="F1572" s="24"/>
      <c r="G1572" s="13" t="s">
        <v>36</v>
      </c>
      <c r="H1572" s="14"/>
      <c r="I1572" s="14"/>
      <c r="J1572" s="14"/>
      <c r="K1572" s="15"/>
    </row>
    <row r="1573" spans="2:11" ht="23.25">
      <c r="B1573" s="270" t="s">
        <v>1</v>
      </c>
      <c r="C1573" s="25">
        <f>+C1568</f>
        <v>14</v>
      </c>
      <c r="D1573" s="14" t="str">
        <f>+D1568</f>
        <v>เดือน กรกฏาคม  พ.ศ.2560</v>
      </c>
      <c r="E1573" s="14"/>
      <c r="F1573" s="14"/>
      <c r="G1573" s="13"/>
      <c r="H1573" s="14"/>
      <c r="I1573" s="14"/>
      <c r="J1573" s="14"/>
      <c r="K1573" s="15"/>
    </row>
    <row r="1574" spans="2:11" ht="23.25">
      <c r="B1574" s="13" t="s">
        <v>29</v>
      </c>
      <c r="C1574" s="16" t="e">
        <f>+C1563</f>
        <v>#REF!</v>
      </c>
      <c r="D1574" s="14" t="s">
        <v>17</v>
      </c>
      <c r="E1574" s="14"/>
      <c r="F1574" s="14"/>
      <c r="G1574" s="13" t="s">
        <v>37</v>
      </c>
      <c r="H1574" s="14"/>
      <c r="I1574" s="14"/>
      <c r="J1574" s="14"/>
      <c r="K1574" s="15"/>
    </row>
    <row r="1575" spans="2:11" ht="23.25">
      <c r="B1575" s="13"/>
      <c r="C1575" s="14" t="str">
        <f>+C1556</f>
        <v>(หนึ่งหมื่นบาทถ้วน)</v>
      </c>
      <c r="D1575" s="14"/>
      <c r="E1575" s="14"/>
      <c r="F1575" s="14"/>
      <c r="G1575" s="13" t="s">
        <v>357</v>
      </c>
      <c r="H1575" s="14"/>
      <c r="I1575" s="14"/>
      <c r="J1575" s="14"/>
      <c r="K1575" s="15"/>
    </row>
    <row r="1576" spans="2:11" ht="23.25">
      <c r="B1576" s="13" t="s">
        <v>32</v>
      </c>
      <c r="C1576" s="14" t="e">
        <f>+G1548</f>
        <v>#REF!</v>
      </c>
      <c r="D1576" s="14"/>
      <c r="E1576" s="14" t="e">
        <f>+B1549</f>
        <v>#REF!</v>
      </c>
      <c r="F1576" s="14"/>
      <c r="G1576" s="13"/>
      <c r="H1576" s="14"/>
      <c r="I1576" s="14"/>
      <c r="J1576" s="14"/>
      <c r="K1576" s="15"/>
    </row>
    <row r="1577" spans="2:11" ht="23.25">
      <c r="B1577" s="26"/>
      <c r="C1577" s="19" t="e">
        <f>+J1548</f>
        <v>#REF!</v>
      </c>
      <c r="D1577" s="19"/>
      <c r="E1577" s="19"/>
      <c r="F1577" s="19"/>
      <c r="G1577" s="26"/>
      <c r="H1577" s="19"/>
      <c r="I1577" s="19"/>
      <c r="J1577" s="19"/>
      <c r="K1577" s="20"/>
    </row>
    <row r="1578" spans="3:10" ht="23.25">
      <c r="C1578" s="520" t="s">
        <v>4</v>
      </c>
      <c r="D1578" s="520"/>
      <c r="E1578" s="520"/>
      <c r="F1578" s="520"/>
      <c r="G1578" s="520"/>
      <c r="H1578" s="520"/>
      <c r="I1578" s="520"/>
      <c r="J1578" s="520"/>
    </row>
    <row r="1579" spans="2:11" ht="23.25">
      <c r="B1579" s="11"/>
      <c r="C1579" s="10"/>
      <c r="D1579" s="10"/>
      <c r="E1579" s="10"/>
      <c r="F1579" s="10"/>
      <c r="G1579" s="11"/>
      <c r="H1579" s="10"/>
      <c r="I1579" s="10"/>
      <c r="J1579" s="10"/>
      <c r="K1579" s="12"/>
    </row>
    <row r="1580" spans="2:11" ht="23.25">
      <c r="B1580" s="521" t="s">
        <v>33</v>
      </c>
      <c r="C1580" s="522"/>
      <c r="D1580" s="523" t="e">
        <f>+C1574</f>
        <v>#REF!</v>
      </c>
      <c r="E1580" s="523"/>
      <c r="F1580" s="14" t="s">
        <v>17</v>
      </c>
      <c r="G1580" s="13" t="s">
        <v>38</v>
      </c>
      <c r="H1580" s="14"/>
      <c r="I1580" s="14"/>
      <c r="J1580" s="16" t="e">
        <f>+D1580</f>
        <v>#REF!</v>
      </c>
      <c r="K1580" s="15" t="s">
        <v>17</v>
      </c>
    </row>
    <row r="1581" spans="2:11" ht="23.25">
      <c r="B1581" s="13"/>
      <c r="C1581" s="14"/>
      <c r="D1581" s="14"/>
      <c r="E1581" s="14"/>
      <c r="F1581" s="14"/>
      <c r="G1581" s="13"/>
      <c r="H1581" s="14"/>
      <c r="I1581" s="14"/>
      <c r="J1581" s="14"/>
      <c r="K1581" s="15"/>
    </row>
    <row r="1582" spans="2:11" ht="23.25">
      <c r="B1582" s="13" t="s">
        <v>78</v>
      </c>
      <c r="D1582" s="14"/>
      <c r="E1582" s="14"/>
      <c r="F1582" s="14"/>
      <c r="G1582" s="13"/>
      <c r="H1582" s="14" t="s">
        <v>39</v>
      </c>
      <c r="I1582" s="14"/>
      <c r="J1582" s="14"/>
      <c r="K1582" s="15"/>
    </row>
    <row r="1583" spans="2:11" ht="23.25">
      <c r="B1583" s="13"/>
      <c r="D1583" s="14" t="e">
        <f>+G1548</f>
        <v>#REF!</v>
      </c>
      <c r="E1583" s="14"/>
      <c r="F1583" s="14"/>
      <c r="G1583" s="13" t="s">
        <v>359</v>
      </c>
      <c r="H1583" s="14"/>
      <c r="I1583" s="14"/>
      <c r="J1583" s="14"/>
      <c r="K1583" s="15"/>
    </row>
    <row r="1584" spans="2:11" ht="23.25">
      <c r="B1584" s="13"/>
      <c r="D1584" s="14"/>
      <c r="E1584" s="14"/>
      <c r="F1584" s="14"/>
      <c r="G1584" s="13" t="s">
        <v>358</v>
      </c>
      <c r="H1584" s="14"/>
      <c r="I1584" s="14"/>
      <c r="J1584" s="14"/>
      <c r="K1584" s="15"/>
    </row>
    <row r="1585" spans="2:11" ht="23.25">
      <c r="B1585" s="13" t="s">
        <v>78</v>
      </c>
      <c r="D1585" s="14"/>
      <c r="E1585" s="14"/>
      <c r="F1585" s="14"/>
      <c r="G1585" s="13"/>
      <c r="H1585" s="14"/>
      <c r="I1585" s="14"/>
      <c r="J1585" s="14"/>
      <c r="K1585" s="15"/>
    </row>
    <row r="1586" spans="2:11" ht="23.25">
      <c r="B1586" s="13"/>
      <c r="D1586" s="14" t="e">
        <f>+B1549</f>
        <v>#REF!</v>
      </c>
      <c r="E1586" s="14"/>
      <c r="F1586" s="14"/>
      <c r="G1586" s="13"/>
      <c r="H1586" s="14"/>
      <c r="I1586" s="14"/>
      <c r="J1586" s="14"/>
      <c r="K1586" s="15"/>
    </row>
    <row r="1587" spans="2:11" ht="23.25">
      <c r="B1587" s="13"/>
      <c r="C1587" s="14"/>
      <c r="D1587" s="14"/>
      <c r="E1587" s="14"/>
      <c r="F1587" s="14"/>
      <c r="G1587" s="13"/>
      <c r="H1587" s="14"/>
      <c r="I1587" s="14"/>
      <c r="J1587" s="14"/>
      <c r="K1587" s="15"/>
    </row>
    <row r="1588" spans="2:11" ht="23.25">
      <c r="B1588" s="13" t="s">
        <v>78</v>
      </c>
      <c r="C1588" s="14"/>
      <c r="D1588" s="14"/>
      <c r="E1588" s="14"/>
      <c r="F1588" s="14"/>
      <c r="G1588" s="13"/>
      <c r="H1588" s="14"/>
      <c r="I1588" s="14"/>
      <c r="J1588" s="14"/>
      <c r="K1588" s="15"/>
    </row>
    <row r="1589" spans="2:11" ht="23.25">
      <c r="B1589" s="13"/>
      <c r="C1589" s="14"/>
      <c r="D1589" s="14" t="e">
        <f>+C1577</f>
        <v>#REF!</v>
      </c>
      <c r="E1589" s="14"/>
      <c r="F1589" s="14"/>
      <c r="G1589" s="13"/>
      <c r="H1589" s="14"/>
      <c r="I1589" s="14"/>
      <c r="J1589" s="14"/>
      <c r="K1589" s="15"/>
    </row>
    <row r="1590" spans="2:11" ht="23.25">
      <c r="B1590" s="270"/>
      <c r="C1590" s="14"/>
      <c r="D1590" s="14"/>
      <c r="E1590" s="14"/>
      <c r="F1590" s="14"/>
      <c r="G1590" s="13"/>
      <c r="H1590" s="14"/>
      <c r="I1590" s="14"/>
      <c r="J1590" s="14"/>
      <c r="K1590" s="15"/>
    </row>
    <row r="1591" spans="2:11" ht="23.25">
      <c r="B1591" s="17" t="s">
        <v>1</v>
      </c>
      <c r="C1591" s="18">
        <f>+C1573</f>
        <v>14</v>
      </c>
      <c r="D1591" s="19" t="str">
        <f>+D1573</f>
        <v>เดือน กรกฏาคม  พ.ศ.2560</v>
      </c>
      <c r="E1591" s="19"/>
      <c r="F1591" s="19"/>
      <c r="G1591" s="17" t="s">
        <v>1</v>
      </c>
      <c r="H1591" s="18">
        <f>+C1591</f>
        <v>14</v>
      </c>
      <c r="I1591" s="19" t="str">
        <f>+D1591</f>
        <v>เดือน กรกฏาคม  พ.ศ.2560</v>
      </c>
      <c r="J1591" s="19"/>
      <c r="K1591" s="20"/>
    </row>
    <row r="1592" spans="2:11" ht="23.25">
      <c r="B1592" s="271"/>
      <c r="C1592" s="25"/>
      <c r="D1592" s="14"/>
      <c r="E1592" s="14"/>
      <c r="F1592" s="14"/>
      <c r="G1592" s="271"/>
      <c r="H1592" s="25"/>
      <c r="I1592" s="14"/>
      <c r="J1592" s="14"/>
      <c r="K1592" s="14"/>
    </row>
    <row r="1593" ht="23.25">
      <c r="B1593" s="6" t="s">
        <v>40</v>
      </c>
    </row>
    <row r="1601" spans="3:10" ht="23.25">
      <c r="C1601" s="516" t="s">
        <v>54</v>
      </c>
      <c r="D1601" s="516"/>
      <c r="E1601" s="516"/>
      <c r="F1601" s="516"/>
      <c r="G1601" s="516"/>
      <c r="H1601" s="516"/>
      <c r="I1601" s="516"/>
      <c r="J1601" s="516"/>
    </row>
    <row r="1602" spans="3:10" ht="23.25">
      <c r="C1602" s="516" t="s">
        <v>75</v>
      </c>
      <c r="D1602" s="516"/>
      <c r="E1602" s="516"/>
      <c r="F1602" s="516"/>
      <c r="G1602" s="516"/>
      <c r="H1602" s="516"/>
      <c r="I1602" s="516"/>
      <c r="J1602" s="516"/>
    </row>
    <row r="1603" spans="9:11" ht="23.25">
      <c r="I1603" s="7" t="s">
        <v>53</v>
      </c>
      <c r="J1603" s="6">
        <f>+J1539+1</f>
        <v>26</v>
      </c>
      <c r="K1603" s="6" t="s">
        <v>52</v>
      </c>
    </row>
    <row r="1604" spans="6:8" ht="23.25">
      <c r="F1604" s="7" t="s">
        <v>1</v>
      </c>
      <c r="G1604" s="272">
        <v>14</v>
      </c>
      <c r="H1604" s="6" t="str">
        <f>+I1591</f>
        <v>เดือน กรกฏาคม  พ.ศ.2560</v>
      </c>
    </row>
    <row r="1605" ht="23.25">
      <c r="B1605" s="6" t="s">
        <v>42</v>
      </c>
    </row>
    <row r="1606" spans="2:3" ht="23.25">
      <c r="B1606" s="6" t="s">
        <v>2</v>
      </c>
      <c r="C1606" s="6" t="s">
        <v>73</v>
      </c>
    </row>
    <row r="1607" ht="23.25">
      <c r="B1607" s="6" t="e">
        <f>+#REF!</f>
        <v>#REF!</v>
      </c>
    </row>
    <row r="1608" spans="2:6" ht="23.25">
      <c r="B1608" s="6" t="s">
        <v>72</v>
      </c>
      <c r="F1608" s="6" t="s">
        <v>701</v>
      </c>
    </row>
    <row r="1609" spans="2:8" ht="23.25">
      <c r="B1609" s="6" t="s">
        <v>16</v>
      </c>
      <c r="C1609" s="8" t="e">
        <f>+#REF!</f>
        <v>#REF!</v>
      </c>
      <c r="D1609" s="6" t="s">
        <v>74</v>
      </c>
      <c r="H1609" s="6" t="str">
        <f>+F1608</f>
        <v>ศูนย์พัฒนาเด็กเล็ก วัดธาตุ</v>
      </c>
    </row>
    <row r="1610" spans="2:6" ht="23.25">
      <c r="B1610" s="6" t="s">
        <v>5</v>
      </c>
      <c r="E1610" s="8" t="e">
        <f>+C1609</f>
        <v>#REF!</v>
      </c>
      <c r="F1610" s="6" t="s">
        <v>6</v>
      </c>
    </row>
    <row r="1611" spans="2:8" ht="23.25">
      <c r="B1611" s="6" t="s">
        <v>79</v>
      </c>
      <c r="G1611" s="8" t="s">
        <v>660</v>
      </c>
      <c r="H1611" s="6" t="s">
        <v>7</v>
      </c>
    </row>
    <row r="1612" spans="2:10" ht="23.25">
      <c r="B1612" s="6" t="s">
        <v>80</v>
      </c>
      <c r="G1612" s="6" t="e">
        <f>+G1548</f>
        <v>#REF!</v>
      </c>
      <c r="J1612" s="6" t="e">
        <f>+#REF!</f>
        <v>#REF!</v>
      </c>
    </row>
    <row r="1613" spans="2:5" ht="23.25">
      <c r="B1613" s="6" t="e">
        <f>+#REF!</f>
        <v>#REF!</v>
      </c>
      <c r="E1613" s="6" t="s">
        <v>31</v>
      </c>
    </row>
    <row r="1614" ht="23.25">
      <c r="D1614" s="6" t="s">
        <v>55</v>
      </c>
    </row>
    <row r="1615" ht="23.25">
      <c r="D1615" s="6" t="s">
        <v>9</v>
      </c>
    </row>
    <row r="1616" ht="23.25">
      <c r="D1616" s="6" t="s">
        <v>10</v>
      </c>
    </row>
    <row r="1617" spans="2:11" ht="23.25">
      <c r="B1617" s="9" t="s">
        <v>76</v>
      </c>
      <c r="C1617" s="10" t="s">
        <v>45</v>
      </c>
      <c r="D1617" s="10"/>
      <c r="E1617" s="10"/>
      <c r="F1617" s="10"/>
      <c r="G1617" s="11" t="s">
        <v>43</v>
      </c>
      <c r="H1617" s="10" t="s">
        <v>44</v>
      </c>
      <c r="I1617" s="10"/>
      <c r="J1617" s="10"/>
      <c r="K1617" s="12"/>
    </row>
    <row r="1618" spans="2:11" ht="23.25">
      <c r="B1618" s="13"/>
      <c r="C1618" s="14" t="s">
        <v>46</v>
      </c>
      <c r="D1618" s="14"/>
      <c r="E1618" s="14"/>
      <c r="F1618" s="14"/>
      <c r="G1618" s="270" t="s">
        <v>47</v>
      </c>
      <c r="H1618" s="14" t="s">
        <v>15</v>
      </c>
      <c r="I1618" s="14"/>
      <c r="J1618" s="14"/>
      <c r="K1618" s="15"/>
    </row>
    <row r="1619" spans="2:11" ht="23.25">
      <c r="B1619" s="270" t="s">
        <v>12</v>
      </c>
      <c r="C1619" s="16" t="e">
        <f>+E1610</f>
        <v>#REF!</v>
      </c>
      <c r="D1619" s="14" t="s">
        <v>17</v>
      </c>
      <c r="E1619" s="14"/>
      <c r="F1619" s="14"/>
      <c r="G1619" s="13"/>
      <c r="H1619" s="271" t="s">
        <v>16</v>
      </c>
      <c r="I1619" s="16" t="e">
        <f>+C1619</f>
        <v>#REF!</v>
      </c>
      <c r="J1619" s="14" t="s">
        <v>17</v>
      </c>
      <c r="K1619" s="15"/>
    </row>
    <row r="1620" spans="2:11" ht="23.25">
      <c r="B1620" s="13"/>
      <c r="C1620" s="14" t="str">
        <f>+C1556</f>
        <v>(หนึ่งหมื่นบาทถ้วน)</v>
      </c>
      <c r="D1620" s="14"/>
      <c r="E1620" s="14"/>
      <c r="F1620" s="14"/>
      <c r="G1620" s="13"/>
      <c r="H1620" s="14"/>
      <c r="I1620" s="14"/>
      <c r="J1620" s="14"/>
      <c r="K1620" s="15"/>
    </row>
    <row r="1621" spans="2:11" ht="23.25">
      <c r="B1621" s="13"/>
      <c r="C1621" s="14"/>
      <c r="D1621" s="14"/>
      <c r="E1621" s="14"/>
      <c r="F1621" s="14"/>
      <c r="G1621" s="13"/>
      <c r="H1621" s="14"/>
      <c r="I1621" s="14"/>
      <c r="J1621" s="14"/>
      <c r="K1621" s="15"/>
    </row>
    <row r="1622" spans="2:11" ht="23.25">
      <c r="B1622" s="13" t="s">
        <v>3</v>
      </c>
      <c r="C1622" s="14"/>
      <c r="D1622" s="14"/>
      <c r="E1622" s="14"/>
      <c r="F1622" s="14"/>
      <c r="G1622" s="13" t="s">
        <v>14</v>
      </c>
      <c r="H1622" s="14"/>
      <c r="I1622" s="14"/>
      <c r="J1622" s="14"/>
      <c r="K1622" s="15"/>
    </row>
    <row r="1623" spans="2:11" ht="23.25">
      <c r="B1623" s="13" t="s">
        <v>13</v>
      </c>
      <c r="C1623" s="14"/>
      <c r="D1623" s="14"/>
      <c r="E1623" s="14"/>
      <c r="F1623" s="14"/>
      <c r="G1623" s="13" t="s">
        <v>2</v>
      </c>
      <c r="H1623" s="14" t="s">
        <v>8</v>
      </c>
      <c r="I1623" s="14"/>
      <c r="J1623" s="14"/>
      <c r="K1623" s="15"/>
    </row>
    <row r="1624" spans="2:11" ht="23.25">
      <c r="B1624" s="17" t="s">
        <v>1</v>
      </c>
      <c r="C1624" s="18">
        <f>+G1604</f>
        <v>14</v>
      </c>
      <c r="D1624" s="19" t="str">
        <f>+H1604</f>
        <v>เดือน กรกฏาคม  พ.ศ.2560</v>
      </c>
      <c r="E1624" s="19"/>
      <c r="F1624" s="19"/>
      <c r="G1624" s="17" t="s">
        <v>1</v>
      </c>
      <c r="H1624" s="18">
        <f>+C1624</f>
        <v>14</v>
      </c>
      <c r="I1624" s="19" t="str">
        <f>+D1624</f>
        <v>เดือน กรกฏาคม  พ.ศ.2560</v>
      </c>
      <c r="J1624" s="19"/>
      <c r="K1624" s="20"/>
    </row>
    <row r="1625" spans="2:11" ht="23.25">
      <c r="B1625" s="11" t="s">
        <v>42</v>
      </c>
      <c r="C1625" s="10"/>
      <c r="D1625" s="10"/>
      <c r="E1625" s="10"/>
      <c r="F1625" s="10"/>
      <c r="G1625" s="9" t="s">
        <v>47</v>
      </c>
      <c r="H1625" s="10" t="s">
        <v>22</v>
      </c>
      <c r="I1625" s="10"/>
      <c r="J1625" s="10"/>
      <c r="K1625" s="12"/>
    </row>
    <row r="1626" spans="2:11" ht="23.25">
      <c r="B1626" s="270" t="s">
        <v>47</v>
      </c>
      <c r="C1626" s="14" t="s">
        <v>18</v>
      </c>
      <c r="D1626" s="14"/>
      <c r="E1626" s="14"/>
      <c r="F1626" s="14"/>
      <c r="G1626" s="13"/>
      <c r="H1626" s="271"/>
      <c r="I1626" s="16"/>
      <c r="J1626" s="14"/>
      <c r="K1626" s="15"/>
    </row>
    <row r="1627" spans="2:11" ht="23.25">
      <c r="B1627" s="270" t="s">
        <v>19</v>
      </c>
      <c r="C1627" s="16" t="e">
        <f>+C1619</f>
        <v>#REF!</v>
      </c>
      <c r="D1627" s="14" t="s">
        <v>17</v>
      </c>
      <c r="E1627" s="14"/>
      <c r="F1627" s="14"/>
      <c r="G1627" s="13"/>
      <c r="H1627" s="271" t="s">
        <v>19</v>
      </c>
      <c r="I1627" s="21" t="e">
        <f>+C1627</f>
        <v>#REF!</v>
      </c>
      <c r="J1627" s="14" t="s">
        <v>17</v>
      </c>
      <c r="K1627" s="15"/>
    </row>
    <row r="1628" spans="2:11" ht="23.25">
      <c r="B1628" s="270"/>
      <c r="C1628" s="16"/>
      <c r="D1628" s="14"/>
      <c r="E1628" s="14"/>
      <c r="F1628" s="14"/>
      <c r="G1628" s="13"/>
      <c r="H1628" s="14"/>
      <c r="I1628" s="14"/>
      <c r="J1628" s="14"/>
      <c r="K1628" s="15"/>
    </row>
    <row r="1629" spans="2:11" ht="23.25">
      <c r="B1629" s="13"/>
      <c r="C1629" s="14" t="s">
        <v>20</v>
      </c>
      <c r="D1629" s="14"/>
      <c r="E1629" s="14"/>
      <c r="F1629" s="14"/>
      <c r="G1629" s="13"/>
      <c r="H1629" s="14" t="s">
        <v>23</v>
      </c>
      <c r="I1629" s="14"/>
      <c r="J1629" s="14"/>
      <c r="K1629" s="15"/>
    </row>
    <row r="1630" spans="2:11" ht="23.25">
      <c r="B1630" s="13"/>
      <c r="C1630" s="14" t="s">
        <v>21</v>
      </c>
      <c r="D1630" s="14"/>
      <c r="E1630" s="14"/>
      <c r="F1630" s="14"/>
      <c r="G1630" s="13" t="s">
        <v>25</v>
      </c>
      <c r="H1630" s="14"/>
      <c r="I1630" s="14"/>
      <c r="J1630" s="14"/>
      <c r="K1630" s="15"/>
    </row>
    <row r="1631" spans="2:11" ht="23.25">
      <c r="B1631" s="13" t="s">
        <v>26</v>
      </c>
      <c r="C1631" s="14"/>
      <c r="D1631" s="14"/>
      <c r="E1631" s="14"/>
      <c r="F1631" s="14"/>
      <c r="G1631" s="13" t="s">
        <v>24</v>
      </c>
      <c r="H1631" s="14"/>
      <c r="I1631" s="14"/>
      <c r="J1631" s="14"/>
      <c r="K1631" s="15"/>
    </row>
    <row r="1632" spans="2:11" ht="23.25">
      <c r="B1632" s="17" t="s">
        <v>1</v>
      </c>
      <c r="C1632" s="18">
        <f>+C1624</f>
        <v>14</v>
      </c>
      <c r="D1632" s="19" t="str">
        <f>+D1624</f>
        <v>เดือน กรกฏาคม  พ.ศ.2560</v>
      </c>
      <c r="E1632" s="19"/>
      <c r="F1632" s="19"/>
      <c r="G1632" s="17" t="s">
        <v>1</v>
      </c>
      <c r="H1632" s="18">
        <f>+C1632</f>
        <v>14</v>
      </c>
      <c r="I1632" s="19" t="str">
        <f>+D1632</f>
        <v>เดือน กรกฏาคม  พ.ศ.2560</v>
      </c>
      <c r="J1632" s="19"/>
      <c r="K1632" s="20"/>
    </row>
    <row r="1633" spans="2:11" ht="23.25">
      <c r="B1633" s="9" t="s">
        <v>50</v>
      </c>
      <c r="C1633" s="22" t="s">
        <v>47</v>
      </c>
      <c r="D1633" s="23" t="s">
        <v>49</v>
      </c>
      <c r="E1633" s="22" t="s">
        <v>47</v>
      </c>
      <c r="F1633" s="23" t="s">
        <v>48</v>
      </c>
      <c r="G1633" s="517" t="s">
        <v>51</v>
      </c>
      <c r="H1633" s="518"/>
      <c r="I1633" s="518"/>
      <c r="J1633" s="518"/>
      <c r="K1633" s="519"/>
    </row>
    <row r="1634" spans="2:11" ht="23.25">
      <c r="B1634" s="13" t="s">
        <v>77</v>
      </c>
      <c r="C1634" s="14"/>
      <c r="D1634" s="14"/>
      <c r="E1634" s="14"/>
      <c r="F1634" s="14"/>
      <c r="G1634" s="13"/>
      <c r="H1634" s="14"/>
      <c r="I1634" s="14"/>
      <c r="J1634" s="14"/>
      <c r="K1634" s="15"/>
    </row>
    <row r="1635" spans="2:11" ht="23.25">
      <c r="B1635" s="13" t="s">
        <v>27</v>
      </c>
      <c r="C1635" s="14" t="e">
        <f>+#REF!</f>
        <v>#REF!</v>
      </c>
      <c r="D1635" s="14"/>
      <c r="E1635" s="14"/>
      <c r="F1635" s="14"/>
      <c r="G1635" s="13" t="s">
        <v>35</v>
      </c>
      <c r="H1635" s="14"/>
      <c r="I1635" s="14"/>
      <c r="J1635" s="14"/>
      <c r="K1635" s="15"/>
    </row>
    <row r="1636" spans="2:11" ht="23.25">
      <c r="B1636" s="270" t="s">
        <v>28</v>
      </c>
      <c r="C1636" s="14" t="e">
        <f>+#REF!</f>
        <v>#REF!</v>
      </c>
      <c r="D1636" s="14"/>
      <c r="E1636" s="14"/>
      <c r="F1636" s="24"/>
      <c r="G1636" s="13" t="s">
        <v>36</v>
      </c>
      <c r="H1636" s="14"/>
      <c r="I1636" s="14"/>
      <c r="J1636" s="14"/>
      <c r="K1636" s="15"/>
    </row>
    <row r="1637" spans="2:11" ht="23.25">
      <c r="B1637" s="270" t="s">
        <v>1</v>
      </c>
      <c r="C1637" s="25">
        <f>+C1632</f>
        <v>14</v>
      </c>
      <c r="D1637" s="14" t="str">
        <f>+D1632</f>
        <v>เดือน กรกฏาคม  พ.ศ.2560</v>
      </c>
      <c r="E1637" s="14"/>
      <c r="F1637" s="14"/>
      <c r="G1637" s="13"/>
      <c r="H1637" s="14"/>
      <c r="I1637" s="14"/>
      <c r="J1637" s="14"/>
      <c r="K1637" s="15"/>
    </row>
    <row r="1638" spans="2:11" ht="23.25">
      <c r="B1638" s="13" t="s">
        <v>29</v>
      </c>
      <c r="C1638" s="16" t="e">
        <f>+C1627</f>
        <v>#REF!</v>
      </c>
      <c r="D1638" s="14" t="s">
        <v>17</v>
      </c>
      <c r="E1638" s="14"/>
      <c r="F1638" s="14"/>
      <c r="G1638" s="13" t="s">
        <v>37</v>
      </c>
      <c r="H1638" s="14"/>
      <c r="I1638" s="14"/>
      <c r="J1638" s="14"/>
      <c r="K1638" s="15"/>
    </row>
    <row r="1639" spans="2:11" ht="23.25">
      <c r="B1639" s="13"/>
      <c r="C1639" s="14" t="str">
        <f>+C1620</f>
        <v>(หนึ่งหมื่นบาทถ้วน)</v>
      </c>
      <c r="D1639" s="14"/>
      <c r="E1639" s="14"/>
      <c r="F1639" s="14"/>
      <c r="G1639" s="13" t="s">
        <v>357</v>
      </c>
      <c r="H1639" s="14"/>
      <c r="I1639" s="14"/>
      <c r="J1639" s="14"/>
      <c r="K1639" s="15"/>
    </row>
    <row r="1640" spans="2:11" ht="23.25">
      <c r="B1640" s="13" t="s">
        <v>32</v>
      </c>
      <c r="C1640" s="14" t="e">
        <f>+G1612</f>
        <v>#REF!</v>
      </c>
      <c r="D1640" s="14"/>
      <c r="E1640" s="14" t="e">
        <f>+B1613</f>
        <v>#REF!</v>
      </c>
      <c r="F1640" s="14"/>
      <c r="G1640" s="13"/>
      <c r="H1640" s="14"/>
      <c r="I1640" s="14"/>
      <c r="J1640" s="14"/>
      <c r="K1640" s="15"/>
    </row>
    <row r="1641" spans="2:11" ht="23.25">
      <c r="B1641" s="26"/>
      <c r="C1641" s="19" t="e">
        <f>+J1612</f>
        <v>#REF!</v>
      </c>
      <c r="D1641" s="19"/>
      <c r="E1641" s="19"/>
      <c r="F1641" s="19"/>
      <c r="G1641" s="26"/>
      <c r="H1641" s="19"/>
      <c r="I1641" s="19"/>
      <c r="J1641" s="19"/>
      <c r="K1641" s="20"/>
    </row>
    <row r="1642" spans="3:10" ht="23.25">
      <c r="C1642" s="520" t="s">
        <v>4</v>
      </c>
      <c r="D1642" s="520"/>
      <c r="E1642" s="520"/>
      <c r="F1642" s="520"/>
      <c r="G1642" s="520"/>
      <c r="H1642" s="520"/>
      <c r="I1642" s="520"/>
      <c r="J1642" s="520"/>
    </row>
    <row r="1643" spans="2:11" ht="23.25">
      <c r="B1643" s="11"/>
      <c r="C1643" s="10"/>
      <c r="D1643" s="10"/>
      <c r="E1643" s="10"/>
      <c r="F1643" s="10"/>
      <c r="G1643" s="11"/>
      <c r="H1643" s="10"/>
      <c r="I1643" s="10"/>
      <c r="J1643" s="10"/>
      <c r="K1643" s="12"/>
    </row>
    <row r="1644" spans="2:11" ht="23.25">
      <c r="B1644" s="521" t="s">
        <v>33</v>
      </c>
      <c r="C1644" s="522"/>
      <c r="D1644" s="523" t="e">
        <f>+C1638</f>
        <v>#REF!</v>
      </c>
      <c r="E1644" s="523"/>
      <c r="F1644" s="14" t="s">
        <v>17</v>
      </c>
      <c r="G1644" s="13" t="s">
        <v>38</v>
      </c>
      <c r="H1644" s="14"/>
      <c r="I1644" s="14"/>
      <c r="J1644" s="16" t="e">
        <f>+D1644</f>
        <v>#REF!</v>
      </c>
      <c r="K1644" s="15" t="s">
        <v>17</v>
      </c>
    </row>
    <row r="1645" spans="2:11" ht="23.25">
      <c r="B1645" s="13"/>
      <c r="C1645" s="14"/>
      <c r="D1645" s="14"/>
      <c r="E1645" s="14"/>
      <c r="F1645" s="14"/>
      <c r="G1645" s="13"/>
      <c r="H1645" s="14"/>
      <c r="I1645" s="14"/>
      <c r="J1645" s="14"/>
      <c r="K1645" s="15"/>
    </row>
    <row r="1646" spans="2:11" ht="23.25">
      <c r="B1646" s="13" t="s">
        <v>78</v>
      </c>
      <c r="D1646" s="14"/>
      <c r="E1646" s="14"/>
      <c r="F1646" s="14"/>
      <c r="G1646" s="13"/>
      <c r="H1646" s="14" t="s">
        <v>39</v>
      </c>
      <c r="I1646" s="14"/>
      <c r="J1646" s="14"/>
      <c r="K1646" s="15"/>
    </row>
    <row r="1647" spans="2:11" ht="23.25">
      <c r="B1647" s="13"/>
      <c r="D1647" s="14" t="e">
        <f>+G1612</f>
        <v>#REF!</v>
      </c>
      <c r="E1647" s="14"/>
      <c r="F1647" s="14"/>
      <c r="G1647" s="13" t="s">
        <v>359</v>
      </c>
      <c r="H1647" s="14"/>
      <c r="I1647" s="14"/>
      <c r="J1647" s="14"/>
      <c r="K1647" s="15"/>
    </row>
    <row r="1648" spans="2:11" ht="23.25">
      <c r="B1648" s="13"/>
      <c r="D1648" s="14"/>
      <c r="E1648" s="14"/>
      <c r="F1648" s="14"/>
      <c r="G1648" s="13" t="s">
        <v>358</v>
      </c>
      <c r="H1648" s="14"/>
      <c r="I1648" s="14"/>
      <c r="J1648" s="14"/>
      <c r="K1648" s="15"/>
    </row>
    <row r="1649" spans="2:11" ht="23.25">
      <c r="B1649" s="13" t="s">
        <v>78</v>
      </c>
      <c r="D1649" s="14"/>
      <c r="E1649" s="14"/>
      <c r="F1649" s="14"/>
      <c r="G1649" s="13"/>
      <c r="H1649" s="14"/>
      <c r="I1649" s="14"/>
      <c r="J1649" s="14"/>
      <c r="K1649" s="15"/>
    </row>
    <row r="1650" spans="2:11" ht="23.25">
      <c r="B1650" s="13"/>
      <c r="D1650" s="14" t="e">
        <f>+B1613</f>
        <v>#REF!</v>
      </c>
      <c r="E1650" s="14"/>
      <c r="F1650" s="14"/>
      <c r="G1650" s="13"/>
      <c r="H1650" s="14"/>
      <c r="I1650" s="14"/>
      <c r="J1650" s="14"/>
      <c r="K1650" s="15"/>
    </row>
    <row r="1651" spans="2:11" ht="23.25">
      <c r="B1651" s="13"/>
      <c r="C1651" s="14"/>
      <c r="D1651" s="14"/>
      <c r="E1651" s="14"/>
      <c r="F1651" s="14"/>
      <c r="G1651" s="13"/>
      <c r="H1651" s="14"/>
      <c r="I1651" s="14"/>
      <c r="J1651" s="14"/>
      <c r="K1651" s="15"/>
    </row>
    <row r="1652" spans="2:11" ht="23.25">
      <c r="B1652" s="13" t="s">
        <v>78</v>
      </c>
      <c r="C1652" s="14"/>
      <c r="D1652" s="14"/>
      <c r="E1652" s="14"/>
      <c r="F1652" s="14"/>
      <c r="G1652" s="13"/>
      <c r="H1652" s="14"/>
      <c r="I1652" s="14"/>
      <c r="J1652" s="14"/>
      <c r="K1652" s="15"/>
    </row>
    <row r="1653" spans="2:11" ht="23.25">
      <c r="B1653" s="13"/>
      <c r="C1653" s="14"/>
      <c r="D1653" s="14" t="e">
        <f>+C1641</f>
        <v>#REF!</v>
      </c>
      <c r="E1653" s="14"/>
      <c r="F1653" s="14"/>
      <c r="G1653" s="13"/>
      <c r="H1653" s="14"/>
      <c r="I1653" s="14"/>
      <c r="J1653" s="14"/>
      <c r="K1653" s="15"/>
    </row>
    <row r="1654" spans="2:11" ht="23.25">
      <c r="B1654" s="270"/>
      <c r="C1654" s="14"/>
      <c r="D1654" s="14"/>
      <c r="E1654" s="14"/>
      <c r="F1654" s="14"/>
      <c r="G1654" s="13"/>
      <c r="H1654" s="14"/>
      <c r="I1654" s="14"/>
      <c r="J1654" s="14"/>
      <c r="K1654" s="15"/>
    </row>
    <row r="1655" spans="2:11" ht="23.25">
      <c r="B1655" s="17" t="s">
        <v>1</v>
      </c>
      <c r="C1655" s="18">
        <f>+C1637</f>
        <v>14</v>
      </c>
      <c r="D1655" s="19" t="str">
        <f>+D1632</f>
        <v>เดือน กรกฏาคม  พ.ศ.2560</v>
      </c>
      <c r="E1655" s="19"/>
      <c r="F1655" s="19"/>
      <c r="G1655" s="17" t="s">
        <v>1</v>
      </c>
      <c r="H1655" s="18">
        <f>+C1655</f>
        <v>14</v>
      </c>
      <c r="I1655" s="19" t="str">
        <f>+D1655</f>
        <v>เดือน กรกฏาคม  พ.ศ.2560</v>
      </c>
      <c r="J1655" s="19"/>
      <c r="K1655" s="20"/>
    </row>
    <row r="1656" spans="2:11" ht="23.25">
      <c r="B1656" s="271"/>
      <c r="C1656" s="25"/>
      <c r="D1656" s="14"/>
      <c r="E1656" s="14"/>
      <c r="F1656" s="14"/>
      <c r="G1656" s="271"/>
      <c r="H1656" s="25"/>
      <c r="I1656" s="14"/>
      <c r="J1656" s="14"/>
      <c r="K1656" s="14"/>
    </row>
    <row r="1657" ht="23.25">
      <c r="B1657" s="6" t="s">
        <v>40</v>
      </c>
    </row>
    <row r="1665" spans="3:10" ht="23.25">
      <c r="C1665" s="516" t="s">
        <v>54</v>
      </c>
      <c r="D1665" s="516"/>
      <c r="E1665" s="516"/>
      <c r="F1665" s="516"/>
      <c r="G1665" s="516"/>
      <c r="H1665" s="516"/>
      <c r="I1665" s="516"/>
      <c r="J1665" s="516"/>
    </row>
    <row r="1666" spans="3:10" ht="23.25">
      <c r="C1666" s="516" t="s">
        <v>75</v>
      </c>
      <c r="D1666" s="516"/>
      <c r="E1666" s="516"/>
      <c r="F1666" s="516"/>
      <c r="G1666" s="516"/>
      <c r="H1666" s="516"/>
      <c r="I1666" s="516"/>
      <c r="J1666" s="516"/>
    </row>
    <row r="1667" spans="9:11" ht="23.25">
      <c r="I1667" s="7" t="s">
        <v>53</v>
      </c>
      <c r="J1667" s="6">
        <f>+J1603+1</f>
        <v>27</v>
      </c>
      <c r="K1667" s="6" t="s">
        <v>52</v>
      </c>
    </row>
    <row r="1668" spans="6:8" ht="23.25">
      <c r="F1668" s="7" t="s">
        <v>1</v>
      </c>
      <c r="G1668" s="272">
        <v>14</v>
      </c>
      <c r="H1668" s="6" t="str">
        <f>+I1655</f>
        <v>เดือน กรกฏาคม  พ.ศ.2560</v>
      </c>
    </row>
    <row r="1669" ht="23.25">
      <c r="B1669" s="6" t="s">
        <v>42</v>
      </c>
    </row>
    <row r="1670" spans="2:3" ht="23.25">
      <c r="B1670" s="6" t="s">
        <v>2</v>
      </c>
      <c r="C1670" s="6" t="s">
        <v>73</v>
      </c>
    </row>
    <row r="1671" ht="23.25">
      <c r="B1671" s="6" t="e">
        <f>+#REF!</f>
        <v>#REF!</v>
      </c>
    </row>
    <row r="1672" spans="2:6" ht="23.25">
      <c r="B1672" s="6" t="s">
        <v>72</v>
      </c>
      <c r="F1672" s="6" t="e">
        <f>+#REF!</f>
        <v>#REF!</v>
      </c>
    </row>
    <row r="1673" spans="2:8" ht="23.25">
      <c r="B1673" s="6" t="s">
        <v>16</v>
      </c>
      <c r="C1673" s="8" t="e">
        <f>+#REF!</f>
        <v>#REF!</v>
      </c>
      <c r="D1673" s="6" t="s">
        <v>74</v>
      </c>
      <c r="H1673" s="6" t="e">
        <f>+F1672</f>
        <v>#REF!</v>
      </c>
    </row>
    <row r="1674" spans="2:6" ht="23.25">
      <c r="B1674" s="6" t="s">
        <v>5</v>
      </c>
      <c r="E1674" s="8" t="e">
        <f>+#REF!</f>
        <v>#REF!</v>
      </c>
      <c r="F1674" s="6" t="s">
        <v>6</v>
      </c>
    </row>
    <row r="1675" spans="2:8" ht="23.25">
      <c r="B1675" s="6" t="s">
        <v>79</v>
      </c>
      <c r="G1675" s="8" t="s">
        <v>660</v>
      </c>
      <c r="H1675" s="6" t="s">
        <v>7</v>
      </c>
    </row>
    <row r="1676" spans="2:10" ht="23.25">
      <c r="B1676" s="6" t="s">
        <v>80</v>
      </c>
      <c r="G1676" s="135" t="e">
        <f>+#REF!</f>
        <v>#REF!</v>
      </c>
      <c r="J1676" s="6" t="e">
        <f>+#REF!</f>
        <v>#REF!</v>
      </c>
    </row>
    <row r="1677" spans="2:5" ht="23.25">
      <c r="B1677" s="6" t="e">
        <f>+#REF!</f>
        <v>#REF!</v>
      </c>
      <c r="E1677" s="6" t="s">
        <v>31</v>
      </c>
    </row>
    <row r="1678" ht="23.25">
      <c r="D1678" s="6" t="s">
        <v>55</v>
      </c>
    </row>
    <row r="1679" ht="23.25">
      <c r="D1679" s="6" t="s">
        <v>9</v>
      </c>
    </row>
    <row r="1680" ht="23.25">
      <c r="D1680" s="6" t="s">
        <v>10</v>
      </c>
    </row>
    <row r="1681" spans="2:11" ht="23.25">
      <c r="B1681" s="9" t="s">
        <v>76</v>
      </c>
      <c r="C1681" s="10" t="s">
        <v>45</v>
      </c>
      <c r="D1681" s="10"/>
      <c r="E1681" s="10"/>
      <c r="F1681" s="10"/>
      <c r="G1681" s="11" t="s">
        <v>43</v>
      </c>
      <c r="H1681" s="10" t="s">
        <v>44</v>
      </c>
      <c r="I1681" s="10"/>
      <c r="J1681" s="10"/>
      <c r="K1681" s="12"/>
    </row>
    <row r="1682" spans="2:11" ht="23.25">
      <c r="B1682" s="13"/>
      <c r="C1682" s="14" t="s">
        <v>46</v>
      </c>
      <c r="D1682" s="14"/>
      <c r="E1682" s="14"/>
      <c r="F1682" s="14"/>
      <c r="G1682" s="270" t="s">
        <v>47</v>
      </c>
      <c r="H1682" s="14" t="s">
        <v>15</v>
      </c>
      <c r="I1682" s="14"/>
      <c r="J1682" s="14"/>
      <c r="K1682" s="15"/>
    </row>
    <row r="1683" spans="2:11" ht="23.25">
      <c r="B1683" s="270" t="s">
        <v>12</v>
      </c>
      <c r="C1683" s="16" t="e">
        <f>+E1674</f>
        <v>#REF!</v>
      </c>
      <c r="D1683" s="14" t="s">
        <v>17</v>
      </c>
      <c r="E1683" s="14"/>
      <c r="F1683" s="14"/>
      <c r="G1683" s="13"/>
      <c r="H1683" s="271" t="s">
        <v>16</v>
      </c>
      <c r="I1683" s="16" t="e">
        <f>+C1683</f>
        <v>#REF!</v>
      </c>
      <c r="J1683" s="14" t="s">
        <v>17</v>
      </c>
      <c r="K1683" s="15"/>
    </row>
    <row r="1684" spans="2:11" ht="23.25">
      <c r="B1684" s="13"/>
      <c r="C1684" s="14" t="str">
        <f>+C1639</f>
        <v>(หนึ่งหมื่นบาทถ้วน)</v>
      </c>
      <c r="D1684" s="14"/>
      <c r="E1684" s="14"/>
      <c r="F1684" s="14"/>
      <c r="G1684" s="13"/>
      <c r="H1684" s="14"/>
      <c r="I1684" s="14"/>
      <c r="J1684" s="14"/>
      <c r="K1684" s="15"/>
    </row>
    <row r="1685" spans="2:11" ht="23.25">
      <c r="B1685" s="13"/>
      <c r="C1685" s="14"/>
      <c r="D1685" s="14"/>
      <c r="E1685" s="14"/>
      <c r="F1685" s="14"/>
      <c r="G1685" s="13"/>
      <c r="H1685" s="14"/>
      <c r="I1685" s="14"/>
      <c r="J1685" s="14"/>
      <c r="K1685" s="15"/>
    </row>
    <row r="1686" spans="2:11" ht="23.25">
      <c r="B1686" s="13" t="s">
        <v>3</v>
      </c>
      <c r="C1686" s="14"/>
      <c r="D1686" s="14"/>
      <c r="E1686" s="14"/>
      <c r="F1686" s="14"/>
      <c r="G1686" s="13" t="s">
        <v>14</v>
      </c>
      <c r="H1686" s="14"/>
      <c r="I1686" s="14"/>
      <c r="J1686" s="14"/>
      <c r="K1686" s="15"/>
    </row>
    <row r="1687" spans="2:11" ht="23.25">
      <c r="B1687" s="13" t="s">
        <v>13</v>
      </c>
      <c r="C1687" s="14"/>
      <c r="D1687" s="14"/>
      <c r="E1687" s="14"/>
      <c r="F1687" s="14"/>
      <c r="G1687" s="13" t="s">
        <v>2</v>
      </c>
      <c r="H1687" s="14" t="s">
        <v>8</v>
      </c>
      <c r="I1687" s="14"/>
      <c r="J1687" s="14"/>
      <c r="K1687" s="15"/>
    </row>
    <row r="1688" spans="2:11" ht="23.25">
      <c r="B1688" s="17" t="s">
        <v>1</v>
      </c>
      <c r="C1688" s="18">
        <f>+G1668</f>
        <v>14</v>
      </c>
      <c r="D1688" s="19" t="str">
        <f>+H1668</f>
        <v>เดือน กรกฏาคม  พ.ศ.2560</v>
      </c>
      <c r="E1688" s="19"/>
      <c r="F1688" s="19"/>
      <c r="G1688" s="17" t="s">
        <v>1</v>
      </c>
      <c r="H1688" s="18">
        <f>+C1688</f>
        <v>14</v>
      </c>
      <c r="I1688" s="19" t="str">
        <f>+D1688</f>
        <v>เดือน กรกฏาคม  พ.ศ.2560</v>
      </c>
      <c r="J1688" s="19"/>
      <c r="K1688" s="20"/>
    </row>
    <row r="1689" spans="2:11" ht="23.25">
      <c r="B1689" s="11" t="s">
        <v>42</v>
      </c>
      <c r="C1689" s="10"/>
      <c r="D1689" s="10"/>
      <c r="E1689" s="10"/>
      <c r="F1689" s="10"/>
      <c r="G1689" s="9" t="s">
        <v>47</v>
      </c>
      <c r="H1689" s="10" t="s">
        <v>22</v>
      </c>
      <c r="I1689" s="10"/>
      <c r="J1689" s="10"/>
      <c r="K1689" s="12"/>
    </row>
    <row r="1690" spans="2:11" ht="23.25">
      <c r="B1690" s="270" t="s">
        <v>47</v>
      </c>
      <c r="C1690" s="14" t="s">
        <v>18</v>
      </c>
      <c r="D1690" s="14"/>
      <c r="E1690" s="14"/>
      <c r="F1690" s="14"/>
      <c r="G1690" s="13"/>
      <c r="H1690" s="271"/>
      <c r="I1690" s="16"/>
      <c r="J1690" s="14"/>
      <c r="K1690" s="15"/>
    </row>
    <row r="1691" spans="2:11" ht="23.25">
      <c r="B1691" s="270" t="s">
        <v>19</v>
      </c>
      <c r="C1691" s="16" t="e">
        <f>+C1683</f>
        <v>#REF!</v>
      </c>
      <c r="D1691" s="14" t="s">
        <v>17</v>
      </c>
      <c r="E1691" s="14"/>
      <c r="F1691" s="14"/>
      <c r="G1691" s="13"/>
      <c r="H1691" s="271" t="s">
        <v>19</v>
      </c>
      <c r="I1691" s="21" t="e">
        <f>+C1691</f>
        <v>#REF!</v>
      </c>
      <c r="J1691" s="14" t="s">
        <v>17</v>
      </c>
      <c r="K1691" s="15"/>
    </row>
    <row r="1692" spans="2:11" ht="23.25">
      <c r="B1692" s="270"/>
      <c r="C1692" s="16"/>
      <c r="D1692" s="14"/>
      <c r="E1692" s="14"/>
      <c r="F1692" s="14"/>
      <c r="G1692" s="13"/>
      <c r="H1692" s="14"/>
      <c r="I1692" s="14"/>
      <c r="J1692" s="14"/>
      <c r="K1692" s="15"/>
    </row>
    <row r="1693" spans="2:11" ht="23.25">
      <c r="B1693" s="13"/>
      <c r="C1693" s="14" t="s">
        <v>20</v>
      </c>
      <c r="D1693" s="14"/>
      <c r="E1693" s="14"/>
      <c r="F1693" s="14"/>
      <c r="G1693" s="13"/>
      <c r="H1693" s="14" t="s">
        <v>23</v>
      </c>
      <c r="I1693" s="14"/>
      <c r="J1693" s="14"/>
      <c r="K1693" s="15"/>
    </row>
    <row r="1694" spans="2:11" ht="23.25">
      <c r="B1694" s="13"/>
      <c r="C1694" s="14" t="s">
        <v>21</v>
      </c>
      <c r="D1694" s="14"/>
      <c r="E1694" s="14"/>
      <c r="F1694" s="14"/>
      <c r="G1694" s="13" t="s">
        <v>25</v>
      </c>
      <c r="H1694" s="14"/>
      <c r="I1694" s="14"/>
      <c r="J1694" s="14"/>
      <c r="K1694" s="15"/>
    </row>
    <row r="1695" spans="2:11" ht="23.25">
      <c r="B1695" s="13" t="s">
        <v>26</v>
      </c>
      <c r="C1695" s="14"/>
      <c r="D1695" s="14"/>
      <c r="E1695" s="14"/>
      <c r="F1695" s="14"/>
      <c r="G1695" s="13" t="s">
        <v>24</v>
      </c>
      <c r="H1695" s="14"/>
      <c r="I1695" s="14"/>
      <c r="J1695" s="14"/>
      <c r="K1695" s="15"/>
    </row>
    <row r="1696" spans="2:11" ht="23.25">
      <c r="B1696" s="17" t="s">
        <v>1</v>
      </c>
      <c r="C1696" s="18">
        <f>+C1688</f>
        <v>14</v>
      </c>
      <c r="D1696" s="19" t="str">
        <f>+D1688</f>
        <v>เดือน กรกฏาคม  พ.ศ.2560</v>
      </c>
      <c r="E1696" s="19"/>
      <c r="F1696" s="19"/>
      <c r="G1696" s="17" t="s">
        <v>1</v>
      </c>
      <c r="H1696" s="18">
        <f>+C1696</f>
        <v>14</v>
      </c>
      <c r="I1696" s="19" t="str">
        <f>+I1688</f>
        <v>เดือน กรกฏาคม  พ.ศ.2560</v>
      </c>
      <c r="J1696" s="19"/>
      <c r="K1696" s="20"/>
    </row>
    <row r="1697" spans="2:11" ht="23.25">
      <c r="B1697" s="9" t="s">
        <v>50</v>
      </c>
      <c r="C1697" s="22" t="s">
        <v>47</v>
      </c>
      <c r="D1697" s="23" t="s">
        <v>49</v>
      </c>
      <c r="E1697" s="22" t="s">
        <v>47</v>
      </c>
      <c r="F1697" s="23" t="s">
        <v>48</v>
      </c>
      <c r="G1697" s="517" t="s">
        <v>51</v>
      </c>
      <c r="H1697" s="518"/>
      <c r="I1697" s="518"/>
      <c r="J1697" s="518"/>
      <c r="K1697" s="519"/>
    </row>
    <row r="1698" spans="2:11" ht="23.25">
      <c r="B1698" s="13" t="s">
        <v>77</v>
      </c>
      <c r="C1698" s="14"/>
      <c r="D1698" s="14"/>
      <c r="E1698" s="14"/>
      <c r="F1698" s="14"/>
      <c r="G1698" s="13"/>
      <c r="H1698" s="14"/>
      <c r="I1698" s="14"/>
      <c r="J1698" s="14"/>
      <c r="K1698" s="15"/>
    </row>
    <row r="1699" spans="2:11" ht="23.25">
      <c r="B1699" s="13" t="s">
        <v>27</v>
      </c>
      <c r="C1699" s="14" t="e">
        <f>+#REF!</f>
        <v>#REF!</v>
      </c>
      <c r="D1699" s="14"/>
      <c r="E1699" s="14"/>
      <c r="F1699" s="14"/>
      <c r="G1699" s="13" t="s">
        <v>35</v>
      </c>
      <c r="H1699" s="14"/>
      <c r="I1699" s="14"/>
      <c r="J1699" s="14"/>
      <c r="K1699" s="15"/>
    </row>
    <row r="1700" spans="2:11" ht="23.25">
      <c r="B1700" s="270" t="s">
        <v>28</v>
      </c>
      <c r="C1700" s="14" t="e">
        <f>+#REF!</f>
        <v>#REF!</v>
      </c>
      <c r="D1700" s="14"/>
      <c r="E1700" s="14"/>
      <c r="F1700" s="24"/>
      <c r="G1700" s="13" t="s">
        <v>36</v>
      </c>
      <c r="H1700" s="14"/>
      <c r="I1700" s="14"/>
      <c r="J1700" s="14"/>
      <c r="K1700" s="15"/>
    </row>
    <row r="1701" spans="2:11" ht="23.25">
      <c r="B1701" s="270" t="s">
        <v>1</v>
      </c>
      <c r="C1701" s="25">
        <f>+C1696</f>
        <v>14</v>
      </c>
      <c r="D1701" s="14" t="str">
        <f>+D1696</f>
        <v>เดือน กรกฏาคม  พ.ศ.2560</v>
      </c>
      <c r="E1701" s="14"/>
      <c r="F1701" s="14"/>
      <c r="G1701" s="13"/>
      <c r="H1701" s="14"/>
      <c r="I1701" s="14"/>
      <c r="J1701" s="14"/>
      <c r="K1701" s="15"/>
    </row>
    <row r="1702" spans="2:11" ht="23.25">
      <c r="B1702" s="13" t="s">
        <v>29</v>
      </c>
      <c r="C1702" s="16" t="e">
        <f>+C1691</f>
        <v>#REF!</v>
      </c>
      <c r="D1702" s="14" t="s">
        <v>17</v>
      </c>
      <c r="E1702" s="14"/>
      <c r="F1702" s="14"/>
      <c r="G1702" s="13" t="s">
        <v>37</v>
      </c>
      <c r="H1702" s="14"/>
      <c r="I1702" s="14"/>
      <c r="J1702" s="14"/>
      <c r="K1702" s="15"/>
    </row>
    <row r="1703" spans="2:11" ht="23.25">
      <c r="B1703" s="13"/>
      <c r="C1703" s="14" t="str">
        <f>+C1684</f>
        <v>(หนึ่งหมื่นบาทถ้วน)</v>
      </c>
      <c r="D1703" s="14"/>
      <c r="E1703" s="14"/>
      <c r="F1703" s="14"/>
      <c r="G1703" s="13" t="s">
        <v>357</v>
      </c>
      <c r="H1703" s="14"/>
      <c r="I1703" s="14"/>
      <c r="J1703" s="14"/>
      <c r="K1703" s="15"/>
    </row>
    <row r="1704" spans="2:11" ht="23.25">
      <c r="B1704" s="13" t="s">
        <v>32</v>
      </c>
      <c r="C1704" s="14" t="e">
        <f>+G1676</f>
        <v>#REF!</v>
      </c>
      <c r="D1704" s="14"/>
      <c r="E1704" s="14" t="e">
        <f>+B1677</f>
        <v>#REF!</v>
      </c>
      <c r="F1704" s="14"/>
      <c r="G1704" s="13"/>
      <c r="H1704" s="14"/>
      <c r="I1704" s="14"/>
      <c r="J1704" s="14"/>
      <c r="K1704" s="15"/>
    </row>
    <row r="1705" spans="2:11" ht="23.25">
      <c r="B1705" s="26"/>
      <c r="C1705" s="19" t="e">
        <f>+J1676</f>
        <v>#REF!</v>
      </c>
      <c r="D1705" s="19"/>
      <c r="E1705" s="19"/>
      <c r="F1705" s="19"/>
      <c r="G1705" s="26"/>
      <c r="H1705" s="19"/>
      <c r="I1705" s="19"/>
      <c r="J1705" s="19"/>
      <c r="K1705" s="20"/>
    </row>
    <row r="1706" spans="3:10" ht="23.25">
      <c r="C1706" s="520" t="s">
        <v>4</v>
      </c>
      <c r="D1706" s="520"/>
      <c r="E1706" s="520"/>
      <c r="F1706" s="520"/>
      <c r="G1706" s="520"/>
      <c r="H1706" s="520"/>
      <c r="I1706" s="520"/>
      <c r="J1706" s="520"/>
    </row>
    <row r="1707" spans="2:11" ht="23.25">
      <c r="B1707" s="11"/>
      <c r="C1707" s="10"/>
      <c r="D1707" s="10"/>
      <c r="E1707" s="10"/>
      <c r="F1707" s="10"/>
      <c r="G1707" s="11"/>
      <c r="H1707" s="10"/>
      <c r="I1707" s="10"/>
      <c r="J1707" s="10"/>
      <c r="K1707" s="12"/>
    </row>
    <row r="1708" spans="2:11" ht="23.25">
      <c r="B1708" s="521" t="s">
        <v>33</v>
      </c>
      <c r="C1708" s="522"/>
      <c r="D1708" s="523" t="e">
        <f>+C1702</f>
        <v>#REF!</v>
      </c>
      <c r="E1708" s="523"/>
      <c r="F1708" s="14" t="s">
        <v>17</v>
      </c>
      <c r="G1708" s="13" t="s">
        <v>38</v>
      </c>
      <c r="H1708" s="14"/>
      <c r="I1708" s="14"/>
      <c r="J1708" s="16" t="e">
        <f>+D1708</f>
        <v>#REF!</v>
      </c>
      <c r="K1708" s="15" t="s">
        <v>17</v>
      </c>
    </row>
    <row r="1709" spans="2:11" ht="23.25">
      <c r="B1709" s="13"/>
      <c r="C1709" s="14"/>
      <c r="D1709" s="14"/>
      <c r="E1709" s="14"/>
      <c r="F1709" s="14"/>
      <c r="G1709" s="13"/>
      <c r="H1709" s="14"/>
      <c r="I1709" s="14"/>
      <c r="J1709" s="14"/>
      <c r="K1709" s="15"/>
    </row>
    <row r="1710" spans="2:11" ht="23.25">
      <c r="B1710" s="13" t="s">
        <v>78</v>
      </c>
      <c r="D1710" s="14"/>
      <c r="E1710" s="14"/>
      <c r="F1710" s="14"/>
      <c r="G1710" s="13"/>
      <c r="H1710" s="14" t="s">
        <v>39</v>
      </c>
      <c r="I1710" s="14"/>
      <c r="J1710" s="14"/>
      <c r="K1710" s="15"/>
    </row>
    <row r="1711" spans="2:11" ht="23.25">
      <c r="B1711" s="13"/>
      <c r="D1711" s="14" t="e">
        <f>+G1676</f>
        <v>#REF!</v>
      </c>
      <c r="E1711" s="14"/>
      <c r="F1711" s="14"/>
      <c r="G1711" s="13" t="s">
        <v>359</v>
      </c>
      <c r="H1711" s="14"/>
      <c r="I1711" s="14"/>
      <c r="J1711" s="14"/>
      <c r="K1711" s="15"/>
    </row>
    <row r="1712" spans="2:11" ht="23.25">
      <c r="B1712" s="13"/>
      <c r="D1712" s="14"/>
      <c r="E1712" s="14"/>
      <c r="F1712" s="14"/>
      <c r="G1712" s="13" t="s">
        <v>358</v>
      </c>
      <c r="H1712" s="14"/>
      <c r="I1712" s="14"/>
      <c r="J1712" s="14"/>
      <c r="K1712" s="15"/>
    </row>
    <row r="1713" spans="2:11" ht="23.25">
      <c r="B1713" s="13" t="s">
        <v>78</v>
      </c>
      <c r="D1713" s="14"/>
      <c r="E1713" s="14"/>
      <c r="F1713" s="14"/>
      <c r="G1713" s="13"/>
      <c r="H1713" s="14"/>
      <c r="I1713" s="14"/>
      <c r="J1713" s="14"/>
      <c r="K1713" s="15"/>
    </row>
    <row r="1714" spans="2:11" ht="23.25">
      <c r="B1714" s="13"/>
      <c r="D1714" s="14" t="e">
        <f>+B1677</f>
        <v>#REF!</v>
      </c>
      <c r="E1714" s="14"/>
      <c r="F1714" s="14"/>
      <c r="G1714" s="13"/>
      <c r="H1714" s="14"/>
      <c r="I1714" s="14"/>
      <c r="J1714" s="14"/>
      <c r="K1714" s="15"/>
    </row>
    <row r="1715" spans="2:11" ht="23.25">
      <c r="B1715" s="13"/>
      <c r="C1715" s="14"/>
      <c r="D1715" s="14"/>
      <c r="E1715" s="14"/>
      <c r="F1715" s="14"/>
      <c r="G1715" s="13"/>
      <c r="H1715" s="14"/>
      <c r="I1715" s="14"/>
      <c r="J1715" s="14"/>
      <c r="K1715" s="15"/>
    </row>
    <row r="1716" spans="2:11" ht="23.25">
      <c r="B1716" s="13" t="s">
        <v>78</v>
      </c>
      <c r="C1716" s="14"/>
      <c r="D1716" s="14"/>
      <c r="E1716" s="14"/>
      <c r="F1716" s="14"/>
      <c r="G1716" s="13"/>
      <c r="H1716" s="14"/>
      <c r="I1716" s="14"/>
      <c r="J1716" s="14"/>
      <c r="K1716" s="15"/>
    </row>
    <row r="1717" spans="2:11" ht="23.25">
      <c r="B1717" s="13"/>
      <c r="C1717" s="14"/>
      <c r="D1717" s="14" t="e">
        <f>+C1705</f>
        <v>#REF!</v>
      </c>
      <c r="E1717" s="14"/>
      <c r="F1717" s="14"/>
      <c r="G1717" s="13"/>
      <c r="H1717" s="14"/>
      <c r="I1717" s="14"/>
      <c r="J1717" s="14"/>
      <c r="K1717" s="15"/>
    </row>
    <row r="1718" spans="2:11" ht="23.25">
      <c r="B1718" s="270"/>
      <c r="C1718" s="14"/>
      <c r="D1718" s="14"/>
      <c r="E1718" s="14"/>
      <c r="F1718" s="14"/>
      <c r="G1718" s="13"/>
      <c r="H1718" s="14"/>
      <c r="I1718" s="14"/>
      <c r="J1718" s="14"/>
      <c r="K1718" s="15"/>
    </row>
    <row r="1719" spans="2:11" ht="23.25">
      <c r="B1719" s="17" t="s">
        <v>1</v>
      </c>
      <c r="C1719" s="18">
        <f>+C1701</f>
        <v>14</v>
      </c>
      <c r="D1719" s="19" t="str">
        <f>+D1696</f>
        <v>เดือน กรกฏาคม  พ.ศ.2560</v>
      </c>
      <c r="E1719" s="19"/>
      <c r="F1719" s="19"/>
      <c r="G1719" s="17" t="s">
        <v>1</v>
      </c>
      <c r="H1719" s="18">
        <f>+C1719</f>
        <v>14</v>
      </c>
      <c r="I1719" s="19" t="str">
        <f>+D1719</f>
        <v>เดือน กรกฏาคม  พ.ศ.2560</v>
      </c>
      <c r="J1719" s="19"/>
      <c r="K1719" s="20"/>
    </row>
    <row r="1720" spans="2:11" ht="23.25">
      <c r="B1720" s="271"/>
      <c r="C1720" s="25"/>
      <c r="D1720" s="14"/>
      <c r="E1720" s="14"/>
      <c r="F1720" s="14"/>
      <c r="G1720" s="271"/>
      <c r="H1720" s="25"/>
      <c r="I1720" s="14"/>
      <c r="J1720" s="14"/>
      <c r="K1720" s="14"/>
    </row>
    <row r="1721" ht="23.25">
      <c r="B1721" s="6" t="s">
        <v>40</v>
      </c>
    </row>
    <row r="1729" spans="3:10" ht="23.25">
      <c r="C1729" s="516" t="s">
        <v>54</v>
      </c>
      <c r="D1729" s="516"/>
      <c r="E1729" s="516"/>
      <c r="F1729" s="516"/>
      <c r="G1729" s="516"/>
      <c r="H1729" s="516"/>
      <c r="I1729" s="516"/>
      <c r="J1729" s="516"/>
    </row>
    <row r="1730" spans="3:10" ht="23.25">
      <c r="C1730" s="516" t="s">
        <v>75</v>
      </c>
      <c r="D1730" s="516"/>
      <c r="E1730" s="516"/>
      <c r="F1730" s="516"/>
      <c r="G1730" s="516"/>
      <c r="H1730" s="516"/>
      <c r="I1730" s="516"/>
      <c r="J1730" s="516"/>
    </row>
    <row r="1731" spans="9:11" ht="23.25">
      <c r="I1731" s="7" t="s">
        <v>53</v>
      </c>
      <c r="J1731" s="6">
        <f>+J1667+1</f>
        <v>28</v>
      </c>
      <c r="K1731" s="6" t="s">
        <v>52</v>
      </c>
    </row>
    <row r="1732" spans="6:8" ht="23.25">
      <c r="F1732" s="7" t="s">
        <v>1</v>
      </c>
      <c r="G1732" s="272">
        <v>14</v>
      </c>
      <c r="H1732" s="6" t="str">
        <f>+I1719</f>
        <v>เดือน กรกฏาคม  พ.ศ.2560</v>
      </c>
    </row>
    <row r="1733" ht="23.25">
      <c r="B1733" s="6" t="s">
        <v>42</v>
      </c>
    </row>
    <row r="1734" spans="2:3" ht="23.25">
      <c r="B1734" s="6" t="s">
        <v>2</v>
      </c>
      <c r="C1734" s="6" t="s">
        <v>73</v>
      </c>
    </row>
    <row r="1735" ht="23.25">
      <c r="B1735" s="6" t="e">
        <f>+#REF!</f>
        <v>#REF!</v>
      </c>
    </row>
    <row r="1736" spans="2:6" ht="23.25">
      <c r="B1736" s="6" t="s">
        <v>72</v>
      </c>
      <c r="F1736" s="6" t="s">
        <v>772</v>
      </c>
    </row>
    <row r="1737" spans="2:8" ht="23.25">
      <c r="B1737" s="6" t="s">
        <v>16</v>
      </c>
      <c r="C1737" s="8" t="e">
        <f>+#REF!</f>
        <v>#REF!</v>
      </c>
      <c r="D1737" s="6" t="s">
        <v>74</v>
      </c>
      <c r="H1737" s="6" t="str">
        <f>+F1736</f>
        <v>โรงเรียนบ้านห้วยพลวง</v>
      </c>
    </row>
    <row r="1738" spans="2:6" ht="23.25">
      <c r="B1738" s="6" t="s">
        <v>5</v>
      </c>
      <c r="E1738" s="8" t="e">
        <f>+C1737</f>
        <v>#REF!</v>
      </c>
      <c r="F1738" s="6" t="s">
        <v>6</v>
      </c>
    </row>
    <row r="1739" spans="2:8" ht="23.25">
      <c r="B1739" s="6" t="s">
        <v>79</v>
      </c>
      <c r="G1739" s="8" t="s">
        <v>660</v>
      </c>
      <c r="H1739" s="6" t="s">
        <v>7</v>
      </c>
    </row>
    <row r="1740" spans="2:10" ht="23.25">
      <c r="B1740" s="6" t="s">
        <v>80</v>
      </c>
      <c r="G1740" s="6" t="e">
        <f>+#REF!</f>
        <v>#REF!</v>
      </c>
      <c r="J1740" s="6" t="e">
        <f>+#REF!</f>
        <v>#REF!</v>
      </c>
    </row>
    <row r="1741" spans="2:5" ht="23.25">
      <c r="B1741" s="6" t="e">
        <f>+#REF!</f>
        <v>#REF!</v>
      </c>
      <c r="E1741" s="6" t="s">
        <v>31</v>
      </c>
    </row>
    <row r="1742" ht="23.25">
      <c r="D1742" s="6" t="s">
        <v>55</v>
      </c>
    </row>
    <row r="1743" ht="23.25">
      <c r="D1743" s="6" t="s">
        <v>9</v>
      </c>
    </row>
    <row r="1744" ht="23.25">
      <c r="D1744" s="6" t="s">
        <v>10</v>
      </c>
    </row>
    <row r="1745" spans="2:11" ht="23.25">
      <c r="B1745" s="9" t="s">
        <v>76</v>
      </c>
      <c r="C1745" s="10" t="s">
        <v>45</v>
      </c>
      <c r="D1745" s="10"/>
      <c r="E1745" s="10"/>
      <c r="F1745" s="10"/>
      <c r="G1745" s="11" t="s">
        <v>43</v>
      </c>
      <c r="H1745" s="10" t="s">
        <v>44</v>
      </c>
      <c r="I1745" s="10"/>
      <c r="J1745" s="10"/>
      <c r="K1745" s="12"/>
    </row>
    <row r="1746" spans="2:11" ht="23.25">
      <c r="B1746" s="13"/>
      <c r="C1746" s="14" t="s">
        <v>46</v>
      </c>
      <c r="D1746" s="14"/>
      <c r="E1746" s="14"/>
      <c r="F1746" s="14"/>
      <c r="G1746" s="270" t="s">
        <v>47</v>
      </c>
      <c r="H1746" s="14" t="s">
        <v>15</v>
      </c>
      <c r="I1746" s="14"/>
      <c r="J1746" s="14"/>
      <c r="K1746" s="15"/>
    </row>
    <row r="1747" spans="2:11" ht="23.25">
      <c r="B1747" s="270" t="s">
        <v>12</v>
      </c>
      <c r="C1747" s="16" t="e">
        <f>+E1738</f>
        <v>#REF!</v>
      </c>
      <c r="D1747" s="14" t="s">
        <v>17</v>
      </c>
      <c r="E1747" s="14"/>
      <c r="F1747" s="14"/>
      <c r="G1747" s="13"/>
      <c r="H1747" s="271" t="s">
        <v>16</v>
      </c>
      <c r="I1747" s="16" t="e">
        <f>+C1747</f>
        <v>#REF!</v>
      </c>
      <c r="J1747" s="14" t="s">
        <v>17</v>
      </c>
      <c r="K1747" s="15"/>
    </row>
    <row r="1748" spans="2:11" ht="23.25">
      <c r="B1748" s="13"/>
      <c r="C1748" s="14" t="str">
        <f>+C1703</f>
        <v>(หนึ่งหมื่นบาทถ้วน)</v>
      </c>
      <c r="D1748" s="14"/>
      <c r="E1748" s="14"/>
      <c r="F1748" s="14"/>
      <c r="G1748" s="13"/>
      <c r="H1748" s="14"/>
      <c r="I1748" s="14"/>
      <c r="J1748" s="14"/>
      <c r="K1748" s="15"/>
    </row>
    <row r="1749" spans="2:11" ht="23.25">
      <c r="B1749" s="13"/>
      <c r="C1749" s="14"/>
      <c r="D1749" s="14"/>
      <c r="E1749" s="14"/>
      <c r="F1749" s="14"/>
      <c r="G1749" s="13"/>
      <c r="H1749" s="14"/>
      <c r="I1749" s="14"/>
      <c r="J1749" s="14"/>
      <c r="K1749" s="15"/>
    </row>
    <row r="1750" spans="2:11" ht="23.25">
      <c r="B1750" s="13" t="s">
        <v>3</v>
      </c>
      <c r="C1750" s="14"/>
      <c r="D1750" s="14"/>
      <c r="E1750" s="14"/>
      <c r="F1750" s="14"/>
      <c r="G1750" s="13" t="s">
        <v>14</v>
      </c>
      <c r="H1750" s="14"/>
      <c r="I1750" s="14"/>
      <c r="J1750" s="14"/>
      <c r="K1750" s="15"/>
    </row>
    <row r="1751" spans="2:11" ht="23.25">
      <c r="B1751" s="13" t="s">
        <v>13</v>
      </c>
      <c r="C1751" s="14"/>
      <c r="D1751" s="14"/>
      <c r="E1751" s="14"/>
      <c r="F1751" s="14"/>
      <c r="G1751" s="13" t="s">
        <v>2</v>
      </c>
      <c r="H1751" s="14" t="s">
        <v>8</v>
      </c>
      <c r="I1751" s="14"/>
      <c r="J1751" s="14"/>
      <c r="K1751" s="15"/>
    </row>
    <row r="1752" spans="2:11" ht="23.25">
      <c r="B1752" s="17" t="s">
        <v>1</v>
      </c>
      <c r="C1752" s="18">
        <f>+G1732</f>
        <v>14</v>
      </c>
      <c r="D1752" s="19" t="str">
        <f>+I1719</f>
        <v>เดือน กรกฏาคม  พ.ศ.2560</v>
      </c>
      <c r="E1752" s="19"/>
      <c r="F1752" s="19"/>
      <c r="G1752" s="17" t="s">
        <v>1</v>
      </c>
      <c r="H1752" s="18">
        <f>+C1752</f>
        <v>14</v>
      </c>
      <c r="I1752" s="19" t="str">
        <f>+D1752</f>
        <v>เดือน กรกฏาคม  พ.ศ.2560</v>
      </c>
      <c r="J1752" s="19"/>
      <c r="K1752" s="20"/>
    </row>
    <row r="1753" spans="2:11" ht="23.25">
      <c r="B1753" s="11" t="s">
        <v>42</v>
      </c>
      <c r="C1753" s="10"/>
      <c r="D1753" s="10"/>
      <c r="E1753" s="10"/>
      <c r="F1753" s="10"/>
      <c r="G1753" s="9" t="s">
        <v>47</v>
      </c>
      <c r="H1753" s="10" t="s">
        <v>22</v>
      </c>
      <c r="I1753" s="10"/>
      <c r="J1753" s="10"/>
      <c r="K1753" s="12"/>
    </row>
    <row r="1754" spans="2:11" ht="23.25">
      <c r="B1754" s="270" t="s">
        <v>47</v>
      </c>
      <c r="C1754" s="14" t="s">
        <v>18</v>
      </c>
      <c r="D1754" s="14"/>
      <c r="E1754" s="14"/>
      <c r="F1754" s="14"/>
      <c r="G1754" s="13"/>
      <c r="H1754" s="271"/>
      <c r="I1754" s="16"/>
      <c r="J1754" s="14"/>
      <c r="K1754" s="15"/>
    </row>
    <row r="1755" spans="2:11" ht="23.25">
      <c r="B1755" s="270" t="s">
        <v>19</v>
      </c>
      <c r="C1755" s="16" t="e">
        <f>+C1747</f>
        <v>#REF!</v>
      </c>
      <c r="D1755" s="14" t="s">
        <v>17</v>
      </c>
      <c r="E1755" s="14"/>
      <c r="F1755" s="14"/>
      <c r="G1755" s="13"/>
      <c r="H1755" s="271" t="s">
        <v>19</v>
      </c>
      <c r="I1755" s="21" t="e">
        <f>+C1755</f>
        <v>#REF!</v>
      </c>
      <c r="J1755" s="14" t="s">
        <v>17</v>
      </c>
      <c r="K1755" s="15"/>
    </row>
    <row r="1756" spans="2:11" ht="23.25">
      <c r="B1756" s="270"/>
      <c r="C1756" s="16"/>
      <c r="D1756" s="14"/>
      <c r="E1756" s="14"/>
      <c r="F1756" s="14"/>
      <c r="G1756" s="13"/>
      <c r="H1756" s="14"/>
      <c r="I1756" s="14"/>
      <c r="J1756" s="14"/>
      <c r="K1756" s="15"/>
    </row>
    <row r="1757" spans="2:11" ht="23.25">
      <c r="B1757" s="13"/>
      <c r="C1757" s="14" t="s">
        <v>20</v>
      </c>
      <c r="D1757" s="14"/>
      <c r="E1757" s="14"/>
      <c r="F1757" s="14"/>
      <c r="G1757" s="13"/>
      <c r="H1757" s="14" t="s">
        <v>23</v>
      </c>
      <c r="I1757" s="14"/>
      <c r="J1757" s="14"/>
      <c r="K1757" s="15"/>
    </row>
    <row r="1758" spans="2:11" ht="23.25">
      <c r="B1758" s="13"/>
      <c r="C1758" s="14" t="s">
        <v>21</v>
      </c>
      <c r="D1758" s="14"/>
      <c r="E1758" s="14"/>
      <c r="F1758" s="14"/>
      <c r="G1758" s="13" t="s">
        <v>25</v>
      </c>
      <c r="H1758" s="14"/>
      <c r="I1758" s="14"/>
      <c r="J1758" s="14"/>
      <c r="K1758" s="15"/>
    </row>
    <row r="1759" spans="2:11" ht="23.25">
      <c r="B1759" s="13" t="s">
        <v>26</v>
      </c>
      <c r="C1759" s="14"/>
      <c r="D1759" s="14"/>
      <c r="E1759" s="14"/>
      <c r="F1759" s="14"/>
      <c r="G1759" s="13" t="s">
        <v>24</v>
      </c>
      <c r="H1759" s="14"/>
      <c r="I1759" s="14"/>
      <c r="J1759" s="14"/>
      <c r="K1759" s="15"/>
    </row>
    <row r="1760" spans="2:11" ht="23.25">
      <c r="B1760" s="17" t="s">
        <v>1</v>
      </c>
      <c r="C1760" s="18">
        <f>+C1752</f>
        <v>14</v>
      </c>
      <c r="D1760" s="19" t="str">
        <f>+D1752</f>
        <v>เดือน กรกฏาคม  พ.ศ.2560</v>
      </c>
      <c r="E1760" s="19"/>
      <c r="F1760" s="19"/>
      <c r="G1760" s="17" t="s">
        <v>1</v>
      </c>
      <c r="H1760" s="18">
        <f>+C1760</f>
        <v>14</v>
      </c>
      <c r="I1760" s="19" t="str">
        <f>+D1752</f>
        <v>เดือน กรกฏาคม  พ.ศ.2560</v>
      </c>
      <c r="J1760" s="19"/>
      <c r="K1760" s="20"/>
    </row>
    <row r="1761" spans="2:11" ht="23.25">
      <c r="B1761" s="9" t="s">
        <v>50</v>
      </c>
      <c r="C1761" s="22" t="s">
        <v>47</v>
      </c>
      <c r="D1761" s="23" t="s">
        <v>49</v>
      </c>
      <c r="E1761" s="22" t="s">
        <v>47</v>
      </c>
      <c r="F1761" s="23" t="s">
        <v>48</v>
      </c>
      <c r="G1761" s="517" t="s">
        <v>51</v>
      </c>
      <c r="H1761" s="518"/>
      <c r="I1761" s="518"/>
      <c r="J1761" s="518"/>
      <c r="K1761" s="519"/>
    </row>
    <row r="1762" spans="2:11" ht="23.25">
      <c r="B1762" s="13" t="s">
        <v>77</v>
      </c>
      <c r="C1762" s="14"/>
      <c r="D1762" s="14"/>
      <c r="E1762" s="14"/>
      <c r="F1762" s="14"/>
      <c r="G1762" s="13"/>
      <c r="H1762" s="14"/>
      <c r="I1762" s="14"/>
      <c r="J1762" s="14"/>
      <c r="K1762" s="15"/>
    </row>
    <row r="1763" spans="2:11" ht="23.25">
      <c r="B1763" s="13" t="s">
        <v>27</v>
      </c>
      <c r="C1763" s="14" t="e">
        <f>+#REF!</f>
        <v>#REF!</v>
      </c>
      <c r="D1763" s="14"/>
      <c r="E1763" s="14"/>
      <c r="F1763" s="14"/>
      <c r="G1763" s="13" t="s">
        <v>35</v>
      </c>
      <c r="H1763" s="14"/>
      <c r="I1763" s="14"/>
      <c r="J1763" s="14"/>
      <c r="K1763" s="15"/>
    </row>
    <row r="1764" spans="2:11" ht="23.25">
      <c r="B1764" s="270" t="s">
        <v>28</v>
      </c>
      <c r="C1764" s="14" t="e">
        <f>+#REF!</f>
        <v>#REF!</v>
      </c>
      <c r="D1764" s="14"/>
      <c r="E1764" s="14"/>
      <c r="F1764" s="24"/>
      <c r="G1764" s="13" t="s">
        <v>36</v>
      </c>
      <c r="H1764" s="14"/>
      <c r="I1764" s="14"/>
      <c r="J1764" s="14"/>
      <c r="K1764" s="15"/>
    </row>
    <row r="1765" spans="2:11" ht="23.25">
      <c r="B1765" s="270" t="s">
        <v>1</v>
      </c>
      <c r="C1765" s="25">
        <f>+C1760</f>
        <v>14</v>
      </c>
      <c r="D1765" s="14" t="s">
        <v>11</v>
      </c>
      <c r="E1765" s="14"/>
      <c r="F1765" s="14"/>
      <c r="G1765" s="13"/>
      <c r="H1765" s="14"/>
      <c r="I1765" s="14"/>
      <c r="J1765" s="14"/>
      <c r="K1765" s="15"/>
    </row>
    <row r="1766" spans="2:11" ht="23.25">
      <c r="B1766" s="13" t="s">
        <v>29</v>
      </c>
      <c r="C1766" s="16" t="e">
        <f>+C1755</f>
        <v>#REF!</v>
      </c>
      <c r="D1766" s="14" t="s">
        <v>17</v>
      </c>
      <c r="E1766" s="14"/>
      <c r="F1766" s="14"/>
      <c r="G1766" s="13" t="s">
        <v>37</v>
      </c>
      <c r="H1766" s="14"/>
      <c r="I1766" s="14"/>
      <c r="J1766" s="14"/>
      <c r="K1766" s="15"/>
    </row>
    <row r="1767" spans="2:11" ht="23.25">
      <c r="B1767" s="13"/>
      <c r="C1767" s="14" t="str">
        <f>+C1748</f>
        <v>(หนึ่งหมื่นบาทถ้วน)</v>
      </c>
      <c r="D1767" s="14"/>
      <c r="E1767" s="14"/>
      <c r="F1767" s="14"/>
      <c r="G1767" s="13" t="s">
        <v>357</v>
      </c>
      <c r="H1767" s="14"/>
      <c r="I1767" s="14"/>
      <c r="J1767" s="14"/>
      <c r="K1767" s="15"/>
    </row>
    <row r="1768" spans="2:11" ht="23.25">
      <c r="B1768" s="13" t="s">
        <v>32</v>
      </c>
      <c r="C1768" s="14" t="e">
        <f>+G1740</f>
        <v>#REF!</v>
      </c>
      <c r="D1768" s="14"/>
      <c r="E1768" s="14" t="e">
        <f>+B1741</f>
        <v>#REF!</v>
      </c>
      <c r="F1768" s="14"/>
      <c r="G1768" s="13"/>
      <c r="H1768" s="14"/>
      <c r="I1768" s="14"/>
      <c r="J1768" s="14"/>
      <c r="K1768" s="15"/>
    </row>
    <row r="1769" spans="2:11" ht="23.25">
      <c r="B1769" s="26"/>
      <c r="C1769" s="19" t="e">
        <f>+J1740</f>
        <v>#REF!</v>
      </c>
      <c r="D1769" s="19"/>
      <c r="E1769" s="19"/>
      <c r="F1769" s="19"/>
      <c r="G1769" s="26"/>
      <c r="H1769" s="19"/>
      <c r="I1769" s="19"/>
      <c r="J1769" s="19"/>
      <c r="K1769" s="20"/>
    </row>
    <row r="1770" spans="3:10" ht="23.25">
      <c r="C1770" s="520" t="s">
        <v>4</v>
      </c>
      <c r="D1770" s="520"/>
      <c r="E1770" s="520"/>
      <c r="F1770" s="520"/>
      <c r="G1770" s="520"/>
      <c r="H1770" s="520"/>
      <c r="I1770" s="520"/>
      <c r="J1770" s="520"/>
    </row>
    <row r="1771" spans="2:11" ht="23.25">
      <c r="B1771" s="11"/>
      <c r="C1771" s="10"/>
      <c r="D1771" s="10"/>
      <c r="E1771" s="10"/>
      <c r="F1771" s="10"/>
      <c r="G1771" s="11"/>
      <c r="H1771" s="10"/>
      <c r="I1771" s="10"/>
      <c r="J1771" s="10"/>
      <c r="K1771" s="12"/>
    </row>
    <row r="1772" spans="2:11" ht="23.25">
      <c r="B1772" s="521" t="s">
        <v>33</v>
      </c>
      <c r="C1772" s="522"/>
      <c r="D1772" s="523" t="e">
        <f>+C1766</f>
        <v>#REF!</v>
      </c>
      <c r="E1772" s="523"/>
      <c r="F1772" s="14" t="s">
        <v>17</v>
      </c>
      <c r="G1772" s="13" t="s">
        <v>38</v>
      </c>
      <c r="H1772" s="14"/>
      <c r="I1772" s="14"/>
      <c r="J1772" s="16" t="e">
        <f>+D1772</f>
        <v>#REF!</v>
      </c>
      <c r="K1772" s="15" t="s">
        <v>17</v>
      </c>
    </row>
    <row r="1773" spans="2:11" ht="23.25">
      <c r="B1773" s="13"/>
      <c r="C1773" s="14"/>
      <c r="D1773" s="14"/>
      <c r="E1773" s="14"/>
      <c r="F1773" s="14"/>
      <c r="G1773" s="13"/>
      <c r="H1773" s="14"/>
      <c r="I1773" s="14"/>
      <c r="J1773" s="14"/>
      <c r="K1773" s="15"/>
    </row>
    <row r="1774" spans="2:11" ht="23.25">
      <c r="B1774" s="13" t="s">
        <v>78</v>
      </c>
      <c r="D1774" s="14"/>
      <c r="E1774" s="14"/>
      <c r="F1774" s="14"/>
      <c r="G1774" s="13"/>
      <c r="H1774" s="14" t="s">
        <v>39</v>
      </c>
      <c r="I1774" s="14"/>
      <c r="J1774" s="14"/>
      <c r="K1774" s="15"/>
    </row>
    <row r="1775" spans="2:11" ht="23.25">
      <c r="B1775" s="13"/>
      <c r="D1775" s="14" t="e">
        <f>+G1740</f>
        <v>#REF!</v>
      </c>
      <c r="E1775" s="14"/>
      <c r="F1775" s="14"/>
      <c r="G1775" s="13" t="s">
        <v>359</v>
      </c>
      <c r="H1775" s="14"/>
      <c r="I1775" s="14"/>
      <c r="J1775" s="14"/>
      <c r="K1775" s="15"/>
    </row>
    <row r="1776" spans="2:11" ht="23.25">
      <c r="B1776" s="13"/>
      <c r="D1776" s="14"/>
      <c r="E1776" s="14"/>
      <c r="F1776" s="14"/>
      <c r="G1776" s="13" t="s">
        <v>358</v>
      </c>
      <c r="H1776" s="14"/>
      <c r="I1776" s="14"/>
      <c r="J1776" s="14"/>
      <c r="K1776" s="15"/>
    </row>
    <row r="1777" spans="2:11" ht="23.25">
      <c r="B1777" s="13" t="s">
        <v>78</v>
      </c>
      <c r="D1777" s="14"/>
      <c r="E1777" s="14"/>
      <c r="F1777" s="14"/>
      <c r="G1777" s="13"/>
      <c r="H1777" s="14"/>
      <c r="I1777" s="14"/>
      <c r="J1777" s="14"/>
      <c r="K1777" s="15"/>
    </row>
    <row r="1778" spans="2:11" ht="23.25">
      <c r="B1778" s="13"/>
      <c r="D1778" s="14" t="e">
        <f>+B1741</f>
        <v>#REF!</v>
      </c>
      <c r="E1778" s="14"/>
      <c r="F1778" s="14"/>
      <c r="G1778" s="13"/>
      <c r="H1778" s="14"/>
      <c r="I1778" s="14"/>
      <c r="J1778" s="14"/>
      <c r="K1778" s="15"/>
    </row>
    <row r="1779" spans="2:11" ht="23.25">
      <c r="B1779" s="13"/>
      <c r="C1779" s="14"/>
      <c r="D1779" s="14"/>
      <c r="E1779" s="14"/>
      <c r="F1779" s="14"/>
      <c r="G1779" s="13"/>
      <c r="H1779" s="14"/>
      <c r="I1779" s="14"/>
      <c r="J1779" s="14"/>
      <c r="K1779" s="15"/>
    </row>
    <row r="1780" spans="2:11" ht="23.25">
      <c r="B1780" s="13" t="s">
        <v>78</v>
      </c>
      <c r="C1780" s="14"/>
      <c r="D1780" s="14"/>
      <c r="E1780" s="14"/>
      <c r="F1780" s="14"/>
      <c r="G1780" s="13"/>
      <c r="H1780" s="14"/>
      <c r="I1780" s="14"/>
      <c r="J1780" s="14"/>
      <c r="K1780" s="15"/>
    </row>
    <row r="1781" spans="2:11" ht="23.25">
      <c r="B1781" s="13"/>
      <c r="C1781" s="14"/>
      <c r="D1781" s="14" t="e">
        <f>+C1769</f>
        <v>#REF!</v>
      </c>
      <c r="E1781" s="14"/>
      <c r="F1781" s="14"/>
      <c r="G1781" s="13"/>
      <c r="H1781" s="14"/>
      <c r="I1781" s="14"/>
      <c r="J1781" s="14"/>
      <c r="K1781" s="15"/>
    </row>
    <row r="1782" spans="2:11" ht="23.25">
      <c r="B1782" s="270"/>
      <c r="C1782" s="14"/>
      <c r="D1782" s="14"/>
      <c r="E1782" s="14"/>
      <c r="F1782" s="14"/>
      <c r="G1782" s="13"/>
      <c r="H1782" s="14"/>
      <c r="I1782" s="14"/>
      <c r="J1782" s="14"/>
      <c r="K1782" s="15"/>
    </row>
    <row r="1783" spans="2:11" ht="23.25">
      <c r="B1783" s="17" t="s">
        <v>1</v>
      </c>
      <c r="C1783" s="18">
        <f>+C1765</f>
        <v>14</v>
      </c>
      <c r="D1783" s="19" t="str">
        <f>+I1783</f>
        <v>เดือน กรกฏาคม  พ.ศ.2560</v>
      </c>
      <c r="E1783" s="19"/>
      <c r="F1783" s="19"/>
      <c r="G1783" s="17" t="s">
        <v>1</v>
      </c>
      <c r="H1783" s="18">
        <f>+C1783</f>
        <v>14</v>
      </c>
      <c r="I1783" s="19" t="str">
        <f>+I1760</f>
        <v>เดือน กรกฏาคม  พ.ศ.2560</v>
      </c>
      <c r="J1783" s="19"/>
      <c r="K1783" s="20"/>
    </row>
    <row r="1784" spans="2:11" ht="23.25">
      <c r="B1784" s="271"/>
      <c r="C1784" s="25"/>
      <c r="D1784" s="14"/>
      <c r="E1784" s="14"/>
      <c r="F1784" s="14"/>
      <c r="G1784" s="271"/>
      <c r="H1784" s="25"/>
      <c r="I1784" s="14"/>
      <c r="J1784" s="14"/>
      <c r="K1784" s="14"/>
    </row>
    <row r="1785" ht="23.25">
      <c r="B1785" s="6" t="s">
        <v>40</v>
      </c>
    </row>
    <row r="1793" spans="3:10" ht="23.25">
      <c r="C1793" s="516" t="s">
        <v>54</v>
      </c>
      <c r="D1793" s="516"/>
      <c r="E1793" s="516"/>
      <c r="F1793" s="516"/>
      <c r="G1793" s="516"/>
      <c r="H1793" s="516"/>
      <c r="I1793" s="516"/>
      <c r="J1793" s="516"/>
    </row>
    <row r="1794" spans="3:10" ht="23.25">
      <c r="C1794" s="516" t="s">
        <v>75</v>
      </c>
      <c r="D1794" s="516"/>
      <c r="E1794" s="516"/>
      <c r="F1794" s="516"/>
      <c r="G1794" s="516"/>
      <c r="H1794" s="516"/>
      <c r="I1794" s="516"/>
      <c r="J1794" s="516"/>
    </row>
    <row r="1795" spans="9:11" ht="23.25">
      <c r="I1795" s="7" t="s">
        <v>53</v>
      </c>
      <c r="J1795" s="6">
        <f>+J1731+1</f>
        <v>29</v>
      </c>
      <c r="K1795" s="6" t="s">
        <v>52</v>
      </c>
    </row>
    <row r="1796" spans="6:8" ht="23.25">
      <c r="F1796" s="7" t="s">
        <v>1</v>
      </c>
      <c r="G1796" s="272">
        <v>14</v>
      </c>
      <c r="H1796" s="6" t="str">
        <f>+I1783</f>
        <v>เดือน กรกฏาคม  พ.ศ.2560</v>
      </c>
    </row>
    <row r="1797" ht="23.25">
      <c r="B1797" s="6" t="s">
        <v>42</v>
      </c>
    </row>
    <row r="1798" spans="2:3" ht="23.25">
      <c r="B1798" s="6" t="s">
        <v>2</v>
      </c>
      <c r="C1798" s="6" t="s">
        <v>73</v>
      </c>
    </row>
    <row r="1799" ht="23.25">
      <c r="B1799" s="6" t="e">
        <f>+#REF!</f>
        <v>#REF!</v>
      </c>
    </row>
    <row r="1800" spans="2:6" ht="23.25">
      <c r="B1800" s="6" t="s">
        <v>72</v>
      </c>
      <c r="F1800" s="6" t="s">
        <v>773</v>
      </c>
    </row>
    <row r="1801" spans="2:8" ht="23.25">
      <c r="B1801" s="6" t="s">
        <v>16</v>
      </c>
      <c r="C1801" s="8">
        <v>10000</v>
      </c>
      <c r="D1801" s="6" t="s">
        <v>74</v>
      </c>
      <c r="H1801" s="6" t="str">
        <f>+F1800</f>
        <v>โรงเรียนบ้านโนนดินจี่</v>
      </c>
    </row>
    <row r="1802" spans="2:6" ht="23.25">
      <c r="B1802" s="6" t="s">
        <v>5</v>
      </c>
      <c r="E1802" s="8">
        <f>+C1801</f>
        <v>10000</v>
      </c>
      <c r="F1802" s="6" t="s">
        <v>6</v>
      </c>
    </row>
    <row r="1803" spans="2:8" ht="23.25">
      <c r="B1803" s="6" t="s">
        <v>79</v>
      </c>
      <c r="G1803" s="8" t="s">
        <v>660</v>
      </c>
      <c r="H1803" s="6" t="s">
        <v>7</v>
      </c>
    </row>
    <row r="1804" spans="2:10" ht="23.25">
      <c r="B1804" s="6" t="s">
        <v>80</v>
      </c>
      <c r="G1804" s="135" t="e">
        <f>+#REF!</f>
        <v>#REF!</v>
      </c>
      <c r="J1804" s="6" t="e">
        <f>+#REF!</f>
        <v>#REF!</v>
      </c>
    </row>
    <row r="1805" spans="2:5" ht="23.25">
      <c r="B1805" s="6" t="e">
        <f>+#REF!</f>
        <v>#REF!</v>
      </c>
      <c r="E1805" s="6" t="s">
        <v>31</v>
      </c>
    </row>
    <row r="1806" ht="23.25">
      <c r="D1806" s="6" t="s">
        <v>55</v>
      </c>
    </row>
    <row r="1807" ht="23.25">
      <c r="D1807" s="6" t="s">
        <v>9</v>
      </c>
    </row>
    <row r="1808" ht="23.25">
      <c r="D1808" s="6" t="s">
        <v>10</v>
      </c>
    </row>
    <row r="1809" spans="2:11" ht="23.25">
      <c r="B1809" s="9" t="s">
        <v>76</v>
      </c>
      <c r="C1809" s="10" t="s">
        <v>45</v>
      </c>
      <c r="D1809" s="10"/>
      <c r="E1809" s="10"/>
      <c r="F1809" s="10"/>
      <c r="G1809" s="11" t="s">
        <v>43</v>
      </c>
      <c r="H1809" s="10" t="s">
        <v>44</v>
      </c>
      <c r="I1809" s="10"/>
      <c r="J1809" s="10"/>
      <c r="K1809" s="12"/>
    </row>
    <row r="1810" spans="2:11" ht="23.25">
      <c r="B1810" s="13"/>
      <c r="C1810" s="14" t="s">
        <v>46</v>
      </c>
      <c r="D1810" s="14"/>
      <c r="E1810" s="14"/>
      <c r="F1810" s="14"/>
      <c r="G1810" s="270" t="s">
        <v>47</v>
      </c>
      <c r="H1810" s="14" t="s">
        <v>15</v>
      </c>
      <c r="I1810" s="14"/>
      <c r="J1810" s="14"/>
      <c r="K1810" s="15"/>
    </row>
    <row r="1811" spans="2:11" ht="23.25">
      <c r="B1811" s="270" t="s">
        <v>12</v>
      </c>
      <c r="C1811" s="16">
        <f>+E1802</f>
        <v>10000</v>
      </c>
      <c r="D1811" s="14" t="s">
        <v>17</v>
      </c>
      <c r="E1811" s="14"/>
      <c r="F1811" s="14"/>
      <c r="G1811" s="13"/>
      <c r="H1811" s="271" t="s">
        <v>16</v>
      </c>
      <c r="I1811" s="16">
        <f>+C1811</f>
        <v>10000</v>
      </c>
      <c r="J1811" s="14" t="s">
        <v>17</v>
      </c>
      <c r="K1811" s="15"/>
    </row>
    <row r="1812" spans="2:11" ht="23.25">
      <c r="B1812" s="13"/>
      <c r="C1812" s="14" t="str">
        <f>+C1767</f>
        <v>(หนึ่งหมื่นบาทถ้วน)</v>
      </c>
      <c r="D1812" s="14"/>
      <c r="E1812" s="14"/>
      <c r="F1812" s="14"/>
      <c r="G1812" s="13"/>
      <c r="H1812" s="14"/>
      <c r="I1812" s="14"/>
      <c r="J1812" s="14"/>
      <c r="K1812" s="15"/>
    </row>
    <row r="1813" spans="2:11" ht="23.25">
      <c r="B1813" s="13"/>
      <c r="C1813" s="14"/>
      <c r="D1813" s="14"/>
      <c r="E1813" s="14"/>
      <c r="F1813" s="14"/>
      <c r="G1813" s="13"/>
      <c r="H1813" s="14"/>
      <c r="I1813" s="14"/>
      <c r="J1813" s="14"/>
      <c r="K1813" s="15"/>
    </row>
    <row r="1814" spans="2:11" ht="23.25">
      <c r="B1814" s="13" t="s">
        <v>3</v>
      </c>
      <c r="C1814" s="14"/>
      <c r="D1814" s="14"/>
      <c r="E1814" s="14"/>
      <c r="F1814" s="14"/>
      <c r="G1814" s="13" t="s">
        <v>14</v>
      </c>
      <c r="H1814" s="14"/>
      <c r="I1814" s="14"/>
      <c r="J1814" s="14"/>
      <c r="K1814" s="15"/>
    </row>
    <row r="1815" spans="2:11" ht="23.25">
      <c r="B1815" s="13" t="s">
        <v>13</v>
      </c>
      <c r="C1815" s="14"/>
      <c r="D1815" s="14"/>
      <c r="E1815" s="14"/>
      <c r="F1815" s="14"/>
      <c r="G1815" s="13" t="s">
        <v>2</v>
      </c>
      <c r="H1815" s="14" t="s">
        <v>8</v>
      </c>
      <c r="I1815" s="14"/>
      <c r="J1815" s="14"/>
      <c r="K1815" s="15"/>
    </row>
    <row r="1816" spans="2:11" ht="23.25">
      <c r="B1816" s="17" t="s">
        <v>1</v>
      </c>
      <c r="C1816" s="18">
        <f>+G1796</f>
        <v>14</v>
      </c>
      <c r="D1816" s="19" t="str">
        <f>+H1796</f>
        <v>เดือน กรกฏาคม  พ.ศ.2560</v>
      </c>
      <c r="E1816" s="19"/>
      <c r="F1816" s="19"/>
      <c r="G1816" s="17" t="s">
        <v>1</v>
      </c>
      <c r="H1816" s="18">
        <f>+C1816</f>
        <v>14</v>
      </c>
      <c r="I1816" s="19" t="str">
        <f>+D1816</f>
        <v>เดือน กรกฏาคม  พ.ศ.2560</v>
      </c>
      <c r="J1816" s="19"/>
      <c r="K1816" s="20"/>
    </row>
    <row r="1817" spans="2:11" ht="23.25">
      <c r="B1817" s="11" t="s">
        <v>42</v>
      </c>
      <c r="C1817" s="10"/>
      <c r="D1817" s="10"/>
      <c r="E1817" s="10"/>
      <c r="F1817" s="10"/>
      <c r="G1817" s="9" t="s">
        <v>47</v>
      </c>
      <c r="H1817" s="10" t="s">
        <v>22</v>
      </c>
      <c r="I1817" s="10"/>
      <c r="J1817" s="10"/>
      <c r="K1817" s="12"/>
    </row>
    <row r="1818" spans="2:11" ht="23.25">
      <c r="B1818" s="270" t="s">
        <v>47</v>
      </c>
      <c r="C1818" s="14" t="s">
        <v>18</v>
      </c>
      <c r="D1818" s="14"/>
      <c r="E1818" s="14"/>
      <c r="F1818" s="14"/>
      <c r="G1818" s="13"/>
      <c r="H1818" s="271"/>
      <c r="I1818" s="16"/>
      <c r="J1818" s="14"/>
      <c r="K1818" s="15"/>
    </row>
    <row r="1819" spans="2:11" ht="23.25">
      <c r="B1819" s="270" t="s">
        <v>19</v>
      </c>
      <c r="C1819" s="16">
        <f>+C1811</f>
        <v>10000</v>
      </c>
      <c r="D1819" s="14" t="s">
        <v>17</v>
      </c>
      <c r="E1819" s="14"/>
      <c r="F1819" s="14"/>
      <c r="G1819" s="13"/>
      <c r="H1819" s="271" t="s">
        <v>19</v>
      </c>
      <c r="I1819" s="21">
        <f>+C1819</f>
        <v>10000</v>
      </c>
      <c r="J1819" s="14" t="s">
        <v>17</v>
      </c>
      <c r="K1819" s="15"/>
    </row>
    <row r="1820" spans="2:11" ht="23.25">
      <c r="B1820" s="270"/>
      <c r="C1820" s="16"/>
      <c r="D1820" s="14"/>
      <c r="E1820" s="14"/>
      <c r="F1820" s="14"/>
      <c r="G1820" s="13"/>
      <c r="H1820" s="14"/>
      <c r="I1820" s="14"/>
      <c r="J1820" s="14"/>
      <c r="K1820" s="15"/>
    </row>
    <row r="1821" spans="2:11" ht="23.25">
      <c r="B1821" s="13"/>
      <c r="C1821" s="14" t="s">
        <v>20</v>
      </c>
      <c r="D1821" s="14"/>
      <c r="E1821" s="14"/>
      <c r="F1821" s="14"/>
      <c r="G1821" s="13"/>
      <c r="H1821" s="14" t="s">
        <v>23</v>
      </c>
      <c r="I1821" s="14"/>
      <c r="J1821" s="14"/>
      <c r="K1821" s="15"/>
    </row>
    <row r="1822" spans="2:11" ht="23.25">
      <c r="B1822" s="13"/>
      <c r="C1822" s="14" t="s">
        <v>21</v>
      </c>
      <c r="D1822" s="14"/>
      <c r="E1822" s="14"/>
      <c r="F1822" s="14"/>
      <c r="G1822" s="13" t="s">
        <v>25</v>
      </c>
      <c r="H1822" s="14"/>
      <c r="I1822" s="14"/>
      <c r="J1822" s="14"/>
      <c r="K1822" s="15"/>
    </row>
    <row r="1823" spans="2:11" ht="23.25">
      <c r="B1823" s="13" t="s">
        <v>26</v>
      </c>
      <c r="C1823" s="14"/>
      <c r="D1823" s="14"/>
      <c r="E1823" s="14"/>
      <c r="F1823" s="14"/>
      <c r="G1823" s="13" t="s">
        <v>24</v>
      </c>
      <c r="H1823" s="14"/>
      <c r="I1823" s="14"/>
      <c r="J1823" s="14"/>
      <c r="K1823" s="15"/>
    </row>
    <row r="1824" spans="2:11" ht="23.25">
      <c r="B1824" s="17" t="s">
        <v>1</v>
      </c>
      <c r="C1824" s="18">
        <f>+C1816</f>
        <v>14</v>
      </c>
      <c r="D1824" s="19" t="str">
        <f>+D1816</f>
        <v>เดือน กรกฏาคม  พ.ศ.2560</v>
      </c>
      <c r="E1824" s="19"/>
      <c r="F1824" s="19"/>
      <c r="G1824" s="17" t="s">
        <v>1</v>
      </c>
      <c r="H1824" s="18">
        <f>+C1824</f>
        <v>14</v>
      </c>
      <c r="I1824" s="19" t="str">
        <f>+D1824</f>
        <v>เดือน กรกฏาคม  พ.ศ.2560</v>
      </c>
      <c r="J1824" s="19"/>
      <c r="K1824" s="20"/>
    </row>
    <row r="1825" spans="2:11" ht="23.25">
      <c r="B1825" s="9" t="s">
        <v>50</v>
      </c>
      <c r="C1825" s="22" t="s">
        <v>47</v>
      </c>
      <c r="D1825" s="23" t="s">
        <v>49</v>
      </c>
      <c r="E1825" s="22" t="s">
        <v>47</v>
      </c>
      <c r="F1825" s="23" t="s">
        <v>48</v>
      </c>
      <c r="G1825" s="517" t="s">
        <v>51</v>
      </c>
      <c r="H1825" s="518"/>
      <c r="I1825" s="518"/>
      <c r="J1825" s="518"/>
      <c r="K1825" s="519"/>
    </row>
    <row r="1826" spans="2:11" ht="23.25">
      <c r="B1826" s="13" t="s">
        <v>77</v>
      </c>
      <c r="C1826" s="14"/>
      <c r="D1826" s="14"/>
      <c r="E1826" s="14"/>
      <c r="F1826" s="14"/>
      <c r="G1826" s="13"/>
      <c r="H1826" s="14"/>
      <c r="I1826" s="14"/>
      <c r="J1826" s="14"/>
      <c r="K1826" s="15"/>
    </row>
    <row r="1827" spans="2:11" ht="23.25">
      <c r="B1827" s="13" t="s">
        <v>27</v>
      </c>
      <c r="C1827" s="14" t="e">
        <f>+#REF!</f>
        <v>#REF!</v>
      </c>
      <c r="D1827" s="14"/>
      <c r="E1827" s="14"/>
      <c r="F1827" s="14"/>
      <c r="G1827" s="13" t="s">
        <v>35</v>
      </c>
      <c r="H1827" s="14"/>
      <c r="I1827" s="14"/>
      <c r="J1827" s="14"/>
      <c r="K1827" s="15"/>
    </row>
    <row r="1828" spans="2:11" ht="23.25">
      <c r="B1828" s="270" t="s">
        <v>28</v>
      </c>
      <c r="C1828" s="14" t="e">
        <f>+#REF!</f>
        <v>#REF!</v>
      </c>
      <c r="D1828" s="14"/>
      <c r="E1828" s="14"/>
      <c r="F1828" s="24"/>
      <c r="G1828" s="13" t="s">
        <v>36</v>
      </c>
      <c r="H1828" s="14"/>
      <c r="I1828" s="14"/>
      <c r="J1828" s="14"/>
      <c r="K1828" s="15"/>
    </row>
    <row r="1829" spans="2:11" ht="23.25">
      <c r="B1829" s="270" t="s">
        <v>1</v>
      </c>
      <c r="C1829" s="25">
        <f>+C1824</f>
        <v>14</v>
      </c>
      <c r="D1829" s="14" t="str">
        <f>+D1824</f>
        <v>เดือน กรกฏาคม  พ.ศ.2560</v>
      </c>
      <c r="E1829" s="14"/>
      <c r="F1829" s="14"/>
      <c r="G1829" s="13"/>
      <c r="H1829" s="14"/>
      <c r="I1829" s="14"/>
      <c r="J1829" s="14"/>
      <c r="K1829" s="15"/>
    </row>
    <row r="1830" spans="2:11" ht="23.25">
      <c r="B1830" s="13" t="s">
        <v>29</v>
      </c>
      <c r="C1830" s="16">
        <f>+C1819</f>
        <v>10000</v>
      </c>
      <c r="D1830" s="14" t="s">
        <v>17</v>
      </c>
      <c r="E1830" s="14"/>
      <c r="F1830" s="14"/>
      <c r="G1830" s="13" t="s">
        <v>37</v>
      </c>
      <c r="H1830" s="14"/>
      <c r="I1830" s="14"/>
      <c r="J1830" s="14"/>
      <c r="K1830" s="15"/>
    </row>
    <row r="1831" spans="2:11" ht="23.25">
      <c r="B1831" s="13"/>
      <c r="C1831" s="14" t="str">
        <f>+C1812</f>
        <v>(หนึ่งหมื่นบาทถ้วน)</v>
      </c>
      <c r="D1831" s="14"/>
      <c r="E1831" s="14"/>
      <c r="F1831" s="14"/>
      <c r="G1831" s="13" t="s">
        <v>357</v>
      </c>
      <c r="H1831" s="14"/>
      <c r="I1831" s="14"/>
      <c r="J1831" s="14"/>
      <c r="K1831" s="15"/>
    </row>
    <row r="1832" spans="2:11" ht="23.25">
      <c r="B1832" s="13" t="s">
        <v>32</v>
      </c>
      <c r="C1832" s="14" t="e">
        <f>+G1804</f>
        <v>#REF!</v>
      </c>
      <c r="D1832" s="14"/>
      <c r="E1832" s="14" t="e">
        <f>+B1805</f>
        <v>#REF!</v>
      </c>
      <c r="F1832" s="14"/>
      <c r="G1832" s="13"/>
      <c r="H1832" s="14"/>
      <c r="I1832" s="14"/>
      <c r="J1832" s="14"/>
      <c r="K1832" s="15"/>
    </row>
    <row r="1833" spans="2:11" ht="23.25">
      <c r="B1833" s="26"/>
      <c r="C1833" s="19" t="e">
        <f>+J1804</f>
        <v>#REF!</v>
      </c>
      <c r="D1833" s="19"/>
      <c r="E1833" s="19"/>
      <c r="F1833" s="19"/>
      <c r="G1833" s="26"/>
      <c r="H1833" s="19"/>
      <c r="I1833" s="19"/>
      <c r="J1833" s="19"/>
      <c r="K1833" s="20"/>
    </row>
    <row r="1834" spans="3:10" ht="23.25">
      <c r="C1834" s="520" t="s">
        <v>4</v>
      </c>
      <c r="D1834" s="520"/>
      <c r="E1834" s="520"/>
      <c r="F1834" s="520"/>
      <c r="G1834" s="520"/>
      <c r="H1834" s="520"/>
      <c r="I1834" s="520"/>
      <c r="J1834" s="520"/>
    </row>
    <row r="1835" spans="2:11" ht="23.25">
      <c r="B1835" s="11"/>
      <c r="C1835" s="10"/>
      <c r="D1835" s="10"/>
      <c r="E1835" s="10"/>
      <c r="F1835" s="10"/>
      <c r="G1835" s="11"/>
      <c r="H1835" s="10"/>
      <c r="I1835" s="10"/>
      <c r="J1835" s="10"/>
      <c r="K1835" s="12"/>
    </row>
    <row r="1836" spans="2:11" ht="23.25">
      <c r="B1836" s="521" t="s">
        <v>33</v>
      </c>
      <c r="C1836" s="522"/>
      <c r="D1836" s="523">
        <f>+C1830</f>
        <v>10000</v>
      </c>
      <c r="E1836" s="523"/>
      <c r="F1836" s="14" t="s">
        <v>17</v>
      </c>
      <c r="G1836" s="13" t="s">
        <v>38</v>
      </c>
      <c r="H1836" s="14"/>
      <c r="I1836" s="14"/>
      <c r="J1836" s="16">
        <f>+D1836</f>
        <v>10000</v>
      </c>
      <c r="K1836" s="15" t="s">
        <v>17</v>
      </c>
    </row>
    <row r="1837" spans="2:11" ht="23.25">
      <c r="B1837" s="13"/>
      <c r="C1837" s="14"/>
      <c r="D1837" s="14"/>
      <c r="E1837" s="14"/>
      <c r="F1837" s="14"/>
      <c r="G1837" s="13"/>
      <c r="H1837" s="14"/>
      <c r="I1837" s="14"/>
      <c r="J1837" s="14"/>
      <c r="K1837" s="15"/>
    </row>
    <row r="1838" spans="2:11" ht="23.25">
      <c r="B1838" s="13" t="s">
        <v>78</v>
      </c>
      <c r="D1838" s="14"/>
      <c r="E1838" s="14"/>
      <c r="F1838" s="14"/>
      <c r="G1838" s="13"/>
      <c r="H1838" s="14" t="s">
        <v>39</v>
      </c>
      <c r="I1838" s="14"/>
      <c r="J1838" s="14"/>
      <c r="K1838" s="15"/>
    </row>
    <row r="1839" spans="2:11" ht="23.25">
      <c r="B1839" s="13"/>
      <c r="D1839" s="14" t="e">
        <f>+G1804</f>
        <v>#REF!</v>
      </c>
      <c r="E1839" s="14"/>
      <c r="F1839" s="14"/>
      <c r="G1839" s="13" t="s">
        <v>359</v>
      </c>
      <c r="H1839" s="14"/>
      <c r="I1839" s="14"/>
      <c r="J1839" s="14"/>
      <c r="K1839" s="15"/>
    </row>
    <row r="1840" spans="2:11" ht="23.25">
      <c r="B1840" s="13"/>
      <c r="D1840" s="14"/>
      <c r="E1840" s="14"/>
      <c r="F1840" s="14"/>
      <c r="G1840" s="13" t="s">
        <v>358</v>
      </c>
      <c r="H1840" s="14"/>
      <c r="I1840" s="14"/>
      <c r="J1840" s="14"/>
      <c r="K1840" s="15"/>
    </row>
    <row r="1841" spans="2:11" ht="23.25">
      <c r="B1841" s="13" t="s">
        <v>78</v>
      </c>
      <c r="D1841" s="14"/>
      <c r="E1841" s="14"/>
      <c r="F1841" s="14"/>
      <c r="G1841" s="13"/>
      <c r="H1841" s="14"/>
      <c r="I1841" s="14"/>
      <c r="J1841" s="14"/>
      <c r="K1841" s="15"/>
    </row>
    <row r="1842" spans="2:11" ht="23.25">
      <c r="B1842" s="13"/>
      <c r="D1842" s="14" t="e">
        <f>+B1805</f>
        <v>#REF!</v>
      </c>
      <c r="E1842" s="14"/>
      <c r="F1842" s="14"/>
      <c r="G1842" s="13"/>
      <c r="H1842" s="14"/>
      <c r="I1842" s="14"/>
      <c r="J1842" s="14"/>
      <c r="K1842" s="15"/>
    </row>
    <row r="1843" spans="2:11" ht="23.25">
      <c r="B1843" s="13"/>
      <c r="C1843" s="14"/>
      <c r="D1843" s="14"/>
      <c r="E1843" s="14"/>
      <c r="F1843" s="14"/>
      <c r="G1843" s="13"/>
      <c r="H1843" s="14"/>
      <c r="I1843" s="14"/>
      <c r="J1843" s="14"/>
      <c r="K1843" s="15"/>
    </row>
    <row r="1844" spans="2:11" ht="23.25">
      <c r="B1844" s="13" t="s">
        <v>78</v>
      </c>
      <c r="C1844" s="14"/>
      <c r="D1844" s="14"/>
      <c r="E1844" s="14"/>
      <c r="F1844" s="14"/>
      <c r="G1844" s="13"/>
      <c r="H1844" s="14"/>
      <c r="I1844" s="14"/>
      <c r="J1844" s="14"/>
      <c r="K1844" s="15"/>
    </row>
    <row r="1845" spans="2:11" ht="23.25">
      <c r="B1845" s="13"/>
      <c r="C1845" s="14"/>
      <c r="D1845" s="14" t="e">
        <f>+C1833</f>
        <v>#REF!</v>
      </c>
      <c r="E1845" s="14"/>
      <c r="F1845" s="14"/>
      <c r="G1845" s="13"/>
      <c r="H1845" s="14"/>
      <c r="I1845" s="14"/>
      <c r="J1845" s="14"/>
      <c r="K1845" s="15"/>
    </row>
    <row r="1846" spans="2:11" ht="23.25">
      <c r="B1846" s="270"/>
      <c r="C1846" s="14"/>
      <c r="D1846" s="14"/>
      <c r="E1846" s="14"/>
      <c r="F1846" s="14"/>
      <c r="G1846" s="13"/>
      <c r="H1846" s="14"/>
      <c r="I1846" s="14"/>
      <c r="J1846" s="14"/>
      <c r="K1846" s="15"/>
    </row>
    <row r="1847" spans="2:11" ht="23.25">
      <c r="B1847" s="17" t="s">
        <v>1</v>
      </c>
      <c r="C1847" s="18">
        <f>+C1829</f>
        <v>14</v>
      </c>
      <c r="D1847" s="19" t="str">
        <f>+D1829</f>
        <v>เดือน กรกฏาคม  พ.ศ.2560</v>
      </c>
      <c r="E1847" s="19"/>
      <c r="F1847" s="19"/>
      <c r="G1847" s="17" t="s">
        <v>1</v>
      </c>
      <c r="H1847" s="18">
        <f>+C1847</f>
        <v>14</v>
      </c>
      <c r="I1847" s="19" t="str">
        <f>+D1847</f>
        <v>เดือน กรกฏาคม  พ.ศ.2560</v>
      </c>
      <c r="J1847" s="19"/>
      <c r="K1847" s="20"/>
    </row>
    <row r="1848" spans="2:11" ht="23.25">
      <c r="B1848" s="271"/>
      <c r="C1848" s="25"/>
      <c r="D1848" s="14"/>
      <c r="E1848" s="14"/>
      <c r="F1848" s="14"/>
      <c r="G1848" s="271"/>
      <c r="H1848" s="25"/>
      <c r="I1848" s="14"/>
      <c r="J1848" s="14"/>
      <c r="K1848" s="14"/>
    </row>
    <row r="1849" ht="23.25">
      <c r="B1849" s="6" t="s">
        <v>40</v>
      </c>
    </row>
    <row r="1857" spans="3:10" ht="23.25">
      <c r="C1857" s="516" t="s">
        <v>54</v>
      </c>
      <c r="D1857" s="516"/>
      <c r="E1857" s="516"/>
      <c r="F1857" s="516"/>
      <c r="G1857" s="516"/>
      <c r="H1857" s="516"/>
      <c r="I1857" s="516"/>
      <c r="J1857" s="516"/>
    </row>
    <row r="1858" spans="3:10" ht="23.25">
      <c r="C1858" s="516" t="s">
        <v>75</v>
      </c>
      <c r="D1858" s="516"/>
      <c r="E1858" s="516"/>
      <c r="F1858" s="516"/>
      <c r="G1858" s="516"/>
      <c r="H1858" s="516"/>
      <c r="I1858" s="516"/>
      <c r="J1858" s="516"/>
    </row>
    <row r="1859" spans="9:11" ht="23.25">
      <c r="I1859" s="7" t="s">
        <v>53</v>
      </c>
      <c r="J1859" s="6">
        <f>+J1795+1</f>
        <v>30</v>
      </c>
      <c r="K1859" s="6" t="s">
        <v>52</v>
      </c>
    </row>
    <row r="1860" spans="6:8" ht="23.25">
      <c r="F1860" s="7" t="s">
        <v>1</v>
      </c>
      <c r="G1860" s="272">
        <v>14</v>
      </c>
      <c r="H1860" s="6" t="str">
        <f>+I1847</f>
        <v>เดือน กรกฏาคม  พ.ศ.2560</v>
      </c>
    </row>
    <row r="1861" ht="23.25">
      <c r="B1861" s="6" t="s">
        <v>42</v>
      </c>
    </row>
    <row r="1862" spans="2:3" ht="23.25">
      <c r="B1862" s="6" t="s">
        <v>2</v>
      </c>
      <c r="C1862" s="6" t="s">
        <v>73</v>
      </c>
    </row>
    <row r="1863" ht="23.25">
      <c r="B1863" s="6" t="e">
        <f>+#REF!</f>
        <v>#REF!</v>
      </c>
    </row>
    <row r="1864" spans="2:6" ht="23.25">
      <c r="B1864" s="6" t="s">
        <v>72</v>
      </c>
      <c r="F1864" s="6" t="s">
        <v>774</v>
      </c>
    </row>
    <row r="1865" spans="2:8" ht="23.25">
      <c r="B1865" s="6" t="s">
        <v>16</v>
      </c>
      <c r="C1865" s="8">
        <v>10000</v>
      </c>
      <c r="D1865" s="6" t="s">
        <v>74</v>
      </c>
      <c r="H1865" s="6" t="str">
        <f>+F1864</f>
        <v>โรงเรียนเนรมิต</v>
      </c>
    </row>
    <row r="1866" spans="2:6" ht="23.25">
      <c r="B1866" s="6" t="s">
        <v>5</v>
      </c>
      <c r="E1866" s="8">
        <f>+C1865</f>
        <v>10000</v>
      </c>
      <c r="F1866" s="6" t="s">
        <v>6</v>
      </c>
    </row>
    <row r="1867" spans="2:8" ht="23.25">
      <c r="B1867" s="6" t="s">
        <v>79</v>
      </c>
      <c r="G1867" s="8" t="s">
        <v>660</v>
      </c>
      <c r="H1867" s="6" t="s">
        <v>7</v>
      </c>
    </row>
    <row r="1868" spans="2:10" ht="23.25">
      <c r="B1868" s="6" t="s">
        <v>80</v>
      </c>
      <c r="G1868" s="135" t="e">
        <f>+#REF!</f>
        <v>#REF!</v>
      </c>
      <c r="J1868" s="6" t="e">
        <f>+#REF!</f>
        <v>#REF!</v>
      </c>
    </row>
    <row r="1869" spans="2:5" ht="23.25">
      <c r="B1869" s="6" t="e">
        <f>+#REF!</f>
        <v>#REF!</v>
      </c>
      <c r="E1869" s="6" t="s">
        <v>31</v>
      </c>
    </row>
    <row r="1870" ht="23.25">
      <c r="D1870" s="6" t="s">
        <v>55</v>
      </c>
    </row>
    <row r="1871" ht="23.25">
      <c r="D1871" s="6" t="s">
        <v>9</v>
      </c>
    </row>
    <row r="1872" ht="23.25">
      <c r="D1872" s="6" t="s">
        <v>10</v>
      </c>
    </row>
    <row r="1873" spans="2:11" ht="23.25">
      <c r="B1873" s="9" t="s">
        <v>76</v>
      </c>
      <c r="C1873" s="10" t="s">
        <v>45</v>
      </c>
      <c r="D1873" s="10"/>
      <c r="E1873" s="10"/>
      <c r="F1873" s="10"/>
      <c r="G1873" s="11" t="s">
        <v>43</v>
      </c>
      <c r="H1873" s="10" t="s">
        <v>44</v>
      </c>
      <c r="I1873" s="10"/>
      <c r="J1873" s="10"/>
      <c r="K1873" s="12"/>
    </row>
    <row r="1874" spans="2:11" ht="23.25">
      <c r="B1874" s="13"/>
      <c r="C1874" s="14" t="s">
        <v>46</v>
      </c>
      <c r="D1874" s="14"/>
      <c r="E1874" s="14"/>
      <c r="F1874" s="14"/>
      <c r="G1874" s="270" t="s">
        <v>47</v>
      </c>
      <c r="H1874" s="14" t="s">
        <v>15</v>
      </c>
      <c r="I1874" s="14"/>
      <c r="J1874" s="14"/>
      <c r="K1874" s="15"/>
    </row>
    <row r="1875" spans="2:11" ht="23.25">
      <c r="B1875" s="270" t="s">
        <v>12</v>
      </c>
      <c r="C1875" s="16">
        <f>+E1866</f>
        <v>10000</v>
      </c>
      <c r="D1875" s="14" t="s">
        <v>17</v>
      </c>
      <c r="E1875" s="14"/>
      <c r="F1875" s="14"/>
      <c r="G1875" s="13"/>
      <c r="H1875" s="271" t="s">
        <v>16</v>
      </c>
      <c r="I1875" s="16">
        <f>+C1875</f>
        <v>10000</v>
      </c>
      <c r="J1875" s="14" t="s">
        <v>17</v>
      </c>
      <c r="K1875" s="15"/>
    </row>
    <row r="1876" spans="2:11" ht="23.25">
      <c r="B1876" s="13"/>
      <c r="C1876" s="14" t="str">
        <f>+C1831</f>
        <v>(หนึ่งหมื่นบาทถ้วน)</v>
      </c>
      <c r="D1876" s="14"/>
      <c r="E1876" s="14"/>
      <c r="F1876" s="14"/>
      <c r="G1876" s="13"/>
      <c r="H1876" s="14"/>
      <c r="I1876" s="14"/>
      <c r="J1876" s="14"/>
      <c r="K1876" s="15"/>
    </row>
    <row r="1877" spans="2:11" ht="23.25">
      <c r="B1877" s="13"/>
      <c r="C1877" s="14"/>
      <c r="D1877" s="14"/>
      <c r="E1877" s="14"/>
      <c r="F1877" s="14"/>
      <c r="G1877" s="13"/>
      <c r="H1877" s="14"/>
      <c r="I1877" s="14"/>
      <c r="J1877" s="14"/>
      <c r="K1877" s="15"/>
    </row>
    <row r="1878" spans="2:11" ht="23.25">
      <c r="B1878" s="13" t="s">
        <v>3</v>
      </c>
      <c r="C1878" s="14"/>
      <c r="D1878" s="14"/>
      <c r="E1878" s="14"/>
      <c r="F1878" s="14"/>
      <c r="G1878" s="13" t="s">
        <v>14</v>
      </c>
      <c r="H1878" s="14"/>
      <c r="I1878" s="14"/>
      <c r="J1878" s="14"/>
      <c r="K1878" s="15"/>
    </row>
    <row r="1879" spans="2:11" ht="23.25">
      <c r="B1879" s="13" t="s">
        <v>13</v>
      </c>
      <c r="C1879" s="14"/>
      <c r="D1879" s="14"/>
      <c r="E1879" s="14"/>
      <c r="F1879" s="14"/>
      <c r="G1879" s="13" t="s">
        <v>2</v>
      </c>
      <c r="H1879" s="14" t="s">
        <v>8</v>
      </c>
      <c r="I1879" s="14"/>
      <c r="J1879" s="14"/>
      <c r="K1879" s="15"/>
    </row>
    <row r="1880" spans="2:11" ht="23.25">
      <c r="B1880" s="17" t="s">
        <v>1</v>
      </c>
      <c r="C1880" s="18">
        <f>+G1860</f>
        <v>14</v>
      </c>
      <c r="D1880" s="19" t="str">
        <f>+H1860</f>
        <v>เดือน กรกฏาคม  พ.ศ.2560</v>
      </c>
      <c r="E1880" s="19"/>
      <c r="F1880" s="19"/>
      <c r="G1880" s="17" t="s">
        <v>1</v>
      </c>
      <c r="H1880" s="18">
        <f>+C1880</f>
        <v>14</v>
      </c>
      <c r="I1880" s="19" t="str">
        <f>+D1880</f>
        <v>เดือน กรกฏาคม  พ.ศ.2560</v>
      </c>
      <c r="J1880" s="19"/>
      <c r="K1880" s="20"/>
    </row>
    <row r="1881" spans="2:11" ht="23.25">
      <c r="B1881" s="11" t="s">
        <v>42</v>
      </c>
      <c r="C1881" s="10"/>
      <c r="D1881" s="10"/>
      <c r="E1881" s="10"/>
      <c r="F1881" s="10"/>
      <c r="G1881" s="9" t="s">
        <v>47</v>
      </c>
      <c r="H1881" s="10" t="s">
        <v>22</v>
      </c>
      <c r="I1881" s="10"/>
      <c r="J1881" s="10"/>
      <c r="K1881" s="12"/>
    </row>
    <row r="1882" spans="2:11" ht="23.25">
      <c r="B1882" s="270" t="s">
        <v>47</v>
      </c>
      <c r="C1882" s="14" t="s">
        <v>18</v>
      </c>
      <c r="D1882" s="14"/>
      <c r="E1882" s="14"/>
      <c r="F1882" s="14"/>
      <c r="G1882" s="13"/>
      <c r="H1882" s="271"/>
      <c r="I1882" s="16"/>
      <c r="J1882" s="14"/>
      <c r="K1882" s="15"/>
    </row>
    <row r="1883" spans="2:11" ht="23.25">
      <c r="B1883" s="270" t="s">
        <v>19</v>
      </c>
      <c r="C1883" s="16">
        <f>+C1875</f>
        <v>10000</v>
      </c>
      <c r="D1883" s="14" t="s">
        <v>17</v>
      </c>
      <c r="E1883" s="14"/>
      <c r="F1883" s="14"/>
      <c r="G1883" s="13"/>
      <c r="H1883" s="271" t="s">
        <v>19</v>
      </c>
      <c r="I1883" s="21">
        <f>+C1883</f>
        <v>10000</v>
      </c>
      <c r="J1883" s="14" t="s">
        <v>17</v>
      </c>
      <c r="K1883" s="15"/>
    </row>
    <row r="1884" spans="2:11" ht="23.25">
      <c r="B1884" s="270"/>
      <c r="C1884" s="16"/>
      <c r="D1884" s="14"/>
      <c r="E1884" s="14"/>
      <c r="F1884" s="14"/>
      <c r="G1884" s="13"/>
      <c r="H1884" s="14"/>
      <c r="I1884" s="14"/>
      <c r="J1884" s="14"/>
      <c r="K1884" s="15"/>
    </row>
    <row r="1885" spans="2:11" ht="23.25">
      <c r="B1885" s="13"/>
      <c r="C1885" s="14" t="s">
        <v>20</v>
      </c>
      <c r="D1885" s="14"/>
      <c r="E1885" s="14"/>
      <c r="F1885" s="14"/>
      <c r="G1885" s="13"/>
      <c r="H1885" s="14" t="s">
        <v>23</v>
      </c>
      <c r="I1885" s="14"/>
      <c r="J1885" s="14"/>
      <c r="K1885" s="15"/>
    </row>
    <row r="1886" spans="2:11" ht="23.25">
      <c r="B1886" s="13"/>
      <c r="C1886" s="14" t="s">
        <v>21</v>
      </c>
      <c r="D1886" s="14"/>
      <c r="E1886" s="14"/>
      <c r="F1886" s="14"/>
      <c r="G1886" s="13" t="s">
        <v>25</v>
      </c>
      <c r="H1886" s="14"/>
      <c r="I1886" s="14"/>
      <c r="J1886" s="14"/>
      <c r="K1886" s="15"/>
    </row>
    <row r="1887" spans="2:11" ht="23.25">
      <c r="B1887" s="13" t="s">
        <v>26</v>
      </c>
      <c r="C1887" s="14"/>
      <c r="D1887" s="14"/>
      <c r="E1887" s="14"/>
      <c r="F1887" s="14"/>
      <c r="G1887" s="13" t="s">
        <v>24</v>
      </c>
      <c r="H1887" s="14"/>
      <c r="I1887" s="14"/>
      <c r="J1887" s="14"/>
      <c r="K1887" s="15"/>
    </row>
    <row r="1888" spans="2:11" ht="23.25">
      <c r="B1888" s="17" t="s">
        <v>1</v>
      </c>
      <c r="C1888" s="18">
        <f>+C1880</f>
        <v>14</v>
      </c>
      <c r="D1888" s="19" t="str">
        <f>+D1880</f>
        <v>เดือน กรกฏาคม  พ.ศ.2560</v>
      </c>
      <c r="E1888" s="19"/>
      <c r="F1888" s="19"/>
      <c r="G1888" s="17" t="s">
        <v>1</v>
      </c>
      <c r="H1888" s="18">
        <f>+C1888</f>
        <v>14</v>
      </c>
      <c r="I1888" s="19" t="str">
        <f>+I1880</f>
        <v>เดือน กรกฏาคม  พ.ศ.2560</v>
      </c>
      <c r="J1888" s="19"/>
      <c r="K1888" s="20"/>
    </row>
    <row r="1889" spans="2:11" ht="23.25">
      <c r="B1889" s="9" t="s">
        <v>50</v>
      </c>
      <c r="C1889" s="22" t="s">
        <v>47</v>
      </c>
      <c r="D1889" s="23" t="s">
        <v>49</v>
      </c>
      <c r="E1889" s="22" t="s">
        <v>47</v>
      </c>
      <c r="F1889" s="23" t="s">
        <v>48</v>
      </c>
      <c r="G1889" s="517" t="s">
        <v>51</v>
      </c>
      <c r="H1889" s="518"/>
      <c r="I1889" s="518"/>
      <c r="J1889" s="518"/>
      <c r="K1889" s="519"/>
    </row>
    <row r="1890" spans="2:11" ht="23.25">
      <c r="B1890" s="13" t="s">
        <v>77</v>
      </c>
      <c r="C1890" s="14"/>
      <c r="D1890" s="14"/>
      <c r="E1890" s="14"/>
      <c r="F1890" s="14"/>
      <c r="G1890" s="13"/>
      <c r="H1890" s="14"/>
      <c r="I1890" s="14"/>
      <c r="J1890" s="14"/>
      <c r="K1890" s="15"/>
    </row>
    <row r="1891" spans="2:11" ht="23.25">
      <c r="B1891" s="13" t="s">
        <v>27</v>
      </c>
      <c r="C1891" s="14" t="e">
        <f>+#REF!</f>
        <v>#REF!</v>
      </c>
      <c r="D1891" s="14"/>
      <c r="E1891" s="14"/>
      <c r="F1891" s="14"/>
      <c r="G1891" s="13" t="s">
        <v>35</v>
      </c>
      <c r="H1891" s="14"/>
      <c r="I1891" s="14"/>
      <c r="J1891" s="14"/>
      <c r="K1891" s="15"/>
    </row>
    <row r="1892" spans="2:11" ht="23.25">
      <c r="B1892" s="270" t="s">
        <v>28</v>
      </c>
      <c r="C1892" s="14" t="e">
        <f>+#REF!</f>
        <v>#REF!</v>
      </c>
      <c r="D1892" s="14"/>
      <c r="E1892" s="14"/>
      <c r="F1892" s="24"/>
      <c r="G1892" s="13" t="s">
        <v>36</v>
      </c>
      <c r="H1892" s="14"/>
      <c r="I1892" s="14"/>
      <c r="J1892" s="14"/>
      <c r="K1892" s="15"/>
    </row>
    <row r="1893" spans="2:11" ht="23.25">
      <c r="B1893" s="270" t="s">
        <v>1</v>
      </c>
      <c r="C1893" s="25">
        <f>+C1888</f>
        <v>14</v>
      </c>
      <c r="D1893" s="14" t="str">
        <f>+D1888</f>
        <v>เดือน กรกฏาคม  พ.ศ.2560</v>
      </c>
      <c r="E1893" s="14"/>
      <c r="F1893" s="14"/>
      <c r="G1893" s="13"/>
      <c r="H1893" s="14"/>
      <c r="I1893" s="14"/>
      <c r="J1893" s="14"/>
      <c r="K1893" s="15"/>
    </row>
    <row r="1894" spans="2:11" ht="23.25">
      <c r="B1894" s="13" t="s">
        <v>29</v>
      </c>
      <c r="C1894" s="16">
        <f>+C1883</f>
        <v>10000</v>
      </c>
      <c r="D1894" s="14" t="s">
        <v>17</v>
      </c>
      <c r="E1894" s="14"/>
      <c r="F1894" s="14"/>
      <c r="G1894" s="13" t="s">
        <v>37</v>
      </c>
      <c r="H1894" s="14"/>
      <c r="I1894" s="14"/>
      <c r="J1894" s="14"/>
      <c r="K1894" s="15"/>
    </row>
    <row r="1895" spans="2:11" ht="23.25">
      <c r="B1895" s="13"/>
      <c r="C1895" s="14" t="str">
        <f>+C1876</f>
        <v>(หนึ่งหมื่นบาทถ้วน)</v>
      </c>
      <c r="D1895" s="14"/>
      <c r="E1895" s="14"/>
      <c r="F1895" s="14"/>
      <c r="G1895" s="13" t="s">
        <v>357</v>
      </c>
      <c r="H1895" s="14"/>
      <c r="I1895" s="14"/>
      <c r="J1895" s="14"/>
      <c r="K1895" s="15"/>
    </row>
    <row r="1896" spans="2:11" ht="23.25">
      <c r="B1896" s="13" t="s">
        <v>32</v>
      </c>
      <c r="C1896" s="14" t="e">
        <f>+G1868</f>
        <v>#REF!</v>
      </c>
      <c r="D1896" s="14"/>
      <c r="E1896" s="14" t="e">
        <f>+B1869</f>
        <v>#REF!</v>
      </c>
      <c r="F1896" s="14"/>
      <c r="G1896" s="13"/>
      <c r="H1896" s="14"/>
      <c r="I1896" s="14"/>
      <c r="J1896" s="14"/>
      <c r="K1896" s="15"/>
    </row>
    <row r="1897" spans="2:11" ht="23.25">
      <c r="B1897" s="26"/>
      <c r="C1897" s="19" t="e">
        <f>+J1868</f>
        <v>#REF!</v>
      </c>
      <c r="D1897" s="19"/>
      <c r="E1897" s="19"/>
      <c r="F1897" s="19"/>
      <c r="G1897" s="26"/>
      <c r="H1897" s="19"/>
      <c r="I1897" s="19"/>
      <c r="J1897" s="19"/>
      <c r="K1897" s="20"/>
    </row>
    <row r="1898" spans="3:10" ht="23.25">
      <c r="C1898" s="520" t="s">
        <v>4</v>
      </c>
      <c r="D1898" s="520"/>
      <c r="E1898" s="520"/>
      <c r="F1898" s="520"/>
      <c r="G1898" s="520"/>
      <c r="H1898" s="520"/>
      <c r="I1898" s="520"/>
      <c r="J1898" s="520"/>
    </row>
    <row r="1899" spans="2:11" ht="23.25">
      <c r="B1899" s="11"/>
      <c r="C1899" s="10"/>
      <c r="D1899" s="10"/>
      <c r="E1899" s="10"/>
      <c r="F1899" s="10"/>
      <c r="G1899" s="11"/>
      <c r="H1899" s="10"/>
      <c r="I1899" s="10"/>
      <c r="J1899" s="10"/>
      <c r="K1899" s="12"/>
    </row>
    <row r="1900" spans="2:11" ht="23.25">
      <c r="B1900" s="521" t="s">
        <v>33</v>
      </c>
      <c r="C1900" s="522"/>
      <c r="D1900" s="523">
        <f>+C1894</f>
        <v>10000</v>
      </c>
      <c r="E1900" s="523"/>
      <c r="F1900" s="14" t="s">
        <v>17</v>
      </c>
      <c r="G1900" s="13" t="s">
        <v>38</v>
      </c>
      <c r="H1900" s="14"/>
      <c r="I1900" s="14"/>
      <c r="J1900" s="16">
        <f>+D1900</f>
        <v>10000</v>
      </c>
      <c r="K1900" s="15" t="s">
        <v>17</v>
      </c>
    </row>
    <row r="1901" spans="2:11" ht="23.25">
      <c r="B1901" s="13"/>
      <c r="C1901" s="14"/>
      <c r="D1901" s="14"/>
      <c r="E1901" s="14"/>
      <c r="F1901" s="14"/>
      <c r="G1901" s="13"/>
      <c r="H1901" s="14"/>
      <c r="I1901" s="14"/>
      <c r="J1901" s="14"/>
      <c r="K1901" s="15"/>
    </row>
    <row r="1902" spans="2:11" ht="23.25">
      <c r="B1902" s="13" t="s">
        <v>78</v>
      </c>
      <c r="D1902" s="14"/>
      <c r="E1902" s="14"/>
      <c r="F1902" s="14"/>
      <c r="G1902" s="13"/>
      <c r="H1902" s="14" t="s">
        <v>39</v>
      </c>
      <c r="I1902" s="14"/>
      <c r="J1902" s="14"/>
      <c r="K1902" s="15"/>
    </row>
    <row r="1903" spans="2:11" ht="23.25">
      <c r="B1903" s="13"/>
      <c r="D1903" s="14" t="e">
        <f>+G1868</f>
        <v>#REF!</v>
      </c>
      <c r="E1903" s="14"/>
      <c r="F1903" s="14"/>
      <c r="G1903" s="13" t="s">
        <v>359</v>
      </c>
      <c r="H1903" s="14"/>
      <c r="I1903" s="14"/>
      <c r="J1903" s="14"/>
      <c r="K1903" s="15"/>
    </row>
    <row r="1904" spans="2:11" ht="23.25">
      <c r="B1904" s="13"/>
      <c r="D1904" s="14"/>
      <c r="E1904" s="14"/>
      <c r="F1904" s="14"/>
      <c r="G1904" s="13" t="s">
        <v>358</v>
      </c>
      <c r="H1904" s="14"/>
      <c r="I1904" s="14"/>
      <c r="J1904" s="14"/>
      <c r="K1904" s="15"/>
    </row>
    <row r="1905" spans="2:11" ht="23.25">
      <c r="B1905" s="13" t="s">
        <v>78</v>
      </c>
      <c r="D1905" s="14"/>
      <c r="E1905" s="14"/>
      <c r="F1905" s="14"/>
      <c r="G1905" s="13"/>
      <c r="H1905" s="14"/>
      <c r="I1905" s="14"/>
      <c r="J1905" s="14"/>
      <c r="K1905" s="15"/>
    </row>
    <row r="1906" spans="2:11" ht="23.25">
      <c r="B1906" s="13"/>
      <c r="D1906" s="14" t="e">
        <f>+B1869</f>
        <v>#REF!</v>
      </c>
      <c r="E1906" s="14"/>
      <c r="F1906" s="14"/>
      <c r="G1906" s="13"/>
      <c r="H1906" s="14"/>
      <c r="I1906" s="14"/>
      <c r="J1906" s="14"/>
      <c r="K1906" s="15"/>
    </row>
    <row r="1907" spans="2:11" ht="23.25">
      <c r="B1907" s="13"/>
      <c r="C1907" s="14"/>
      <c r="D1907" s="14"/>
      <c r="E1907" s="14"/>
      <c r="F1907" s="14"/>
      <c r="G1907" s="13"/>
      <c r="H1907" s="14"/>
      <c r="I1907" s="14"/>
      <c r="J1907" s="14"/>
      <c r="K1907" s="15"/>
    </row>
    <row r="1908" spans="2:11" ht="23.25">
      <c r="B1908" s="13" t="s">
        <v>78</v>
      </c>
      <c r="C1908" s="14"/>
      <c r="D1908" s="14"/>
      <c r="E1908" s="14"/>
      <c r="F1908" s="14"/>
      <c r="G1908" s="13"/>
      <c r="H1908" s="14"/>
      <c r="I1908" s="14"/>
      <c r="J1908" s="14"/>
      <c r="K1908" s="15"/>
    </row>
    <row r="1909" spans="2:11" ht="23.25">
      <c r="B1909" s="13"/>
      <c r="C1909" s="14"/>
      <c r="D1909" s="14" t="e">
        <f>+C1897</f>
        <v>#REF!</v>
      </c>
      <c r="E1909" s="14"/>
      <c r="F1909" s="14"/>
      <c r="G1909" s="13"/>
      <c r="H1909" s="14"/>
      <c r="I1909" s="14"/>
      <c r="J1909" s="14"/>
      <c r="K1909" s="15"/>
    </row>
    <row r="1910" spans="2:11" ht="23.25">
      <c r="B1910" s="270"/>
      <c r="C1910" s="14"/>
      <c r="D1910" s="14"/>
      <c r="E1910" s="14"/>
      <c r="F1910" s="14"/>
      <c r="G1910" s="13"/>
      <c r="H1910" s="14"/>
      <c r="I1910" s="14"/>
      <c r="J1910" s="14"/>
      <c r="K1910" s="15"/>
    </row>
    <row r="1911" spans="2:11" ht="23.25">
      <c r="B1911" s="17" t="s">
        <v>1</v>
      </c>
      <c r="C1911" s="18">
        <f>+C1893</f>
        <v>14</v>
      </c>
      <c r="D1911" s="19" t="str">
        <f>+D1893</f>
        <v>เดือน กรกฏาคม  พ.ศ.2560</v>
      </c>
      <c r="E1911" s="19"/>
      <c r="F1911" s="19"/>
      <c r="G1911" s="17" t="s">
        <v>1</v>
      </c>
      <c r="H1911" s="18">
        <f>+C1911</f>
        <v>14</v>
      </c>
      <c r="I1911" s="19" t="str">
        <f>+D1911</f>
        <v>เดือน กรกฏาคม  พ.ศ.2560</v>
      </c>
      <c r="J1911" s="19"/>
      <c r="K1911" s="20"/>
    </row>
    <row r="1912" spans="2:11" ht="23.25">
      <c r="B1912" s="271"/>
      <c r="C1912" s="25"/>
      <c r="D1912" s="14"/>
      <c r="E1912" s="14"/>
      <c r="F1912" s="14"/>
      <c r="G1912" s="271"/>
      <c r="H1912" s="25"/>
      <c r="I1912" s="14"/>
      <c r="J1912" s="14"/>
      <c r="K1912" s="14"/>
    </row>
    <row r="1913" ht="23.25">
      <c r="B1913" s="6" t="s">
        <v>40</v>
      </c>
    </row>
    <row r="1921" spans="3:10" ht="23.25">
      <c r="C1921" s="516" t="s">
        <v>54</v>
      </c>
      <c r="D1921" s="516"/>
      <c r="E1921" s="516"/>
      <c r="F1921" s="516"/>
      <c r="G1921" s="516"/>
      <c r="H1921" s="516"/>
      <c r="I1921" s="516"/>
      <c r="J1921" s="516"/>
    </row>
    <row r="1922" spans="3:10" ht="23.25">
      <c r="C1922" s="516" t="s">
        <v>75</v>
      </c>
      <c r="D1922" s="516"/>
      <c r="E1922" s="516"/>
      <c r="F1922" s="516"/>
      <c r="G1922" s="516"/>
      <c r="H1922" s="516"/>
      <c r="I1922" s="516"/>
      <c r="J1922" s="516"/>
    </row>
    <row r="1923" spans="9:11" ht="23.25">
      <c r="I1923" s="7" t="s">
        <v>53</v>
      </c>
      <c r="J1923" s="6">
        <f>+J1859+1</f>
        <v>31</v>
      </c>
      <c r="K1923" s="6" t="s">
        <v>52</v>
      </c>
    </row>
    <row r="1924" spans="6:8" ht="23.25">
      <c r="F1924" s="7" t="s">
        <v>1</v>
      </c>
      <c r="G1924" s="272">
        <v>14</v>
      </c>
      <c r="H1924" s="6" t="str">
        <f>+I1911</f>
        <v>เดือน กรกฏาคม  พ.ศ.2560</v>
      </c>
    </row>
    <row r="1925" ht="23.25">
      <c r="B1925" s="6" t="s">
        <v>42</v>
      </c>
    </row>
    <row r="1926" spans="2:3" ht="23.25">
      <c r="B1926" s="6" t="s">
        <v>2</v>
      </c>
      <c r="C1926" s="6" t="s">
        <v>73</v>
      </c>
    </row>
    <row r="1927" ht="23.25">
      <c r="B1927" s="6" t="e">
        <f>+#REF!</f>
        <v>#REF!</v>
      </c>
    </row>
    <row r="1928" spans="2:6" ht="23.25">
      <c r="B1928" s="6" t="s">
        <v>72</v>
      </c>
      <c r="F1928" s="6" t="e">
        <f>+B1927</f>
        <v>#REF!</v>
      </c>
    </row>
    <row r="1929" spans="2:8" ht="23.25">
      <c r="B1929" s="6" t="s">
        <v>16</v>
      </c>
      <c r="C1929" s="8" t="e">
        <f>+#REF!</f>
        <v>#REF!</v>
      </c>
      <c r="D1929" s="6" t="s">
        <v>74</v>
      </c>
      <c r="H1929" s="6" t="e">
        <f>+F1928</f>
        <v>#REF!</v>
      </c>
    </row>
    <row r="1930" spans="2:6" ht="23.25">
      <c r="B1930" s="6" t="s">
        <v>5</v>
      </c>
      <c r="E1930" s="8" t="e">
        <f>+C1929</f>
        <v>#REF!</v>
      </c>
      <c r="F1930" s="6" t="s">
        <v>6</v>
      </c>
    </row>
    <row r="1931" spans="2:8" ht="23.25">
      <c r="B1931" s="6" t="s">
        <v>79</v>
      </c>
      <c r="G1931" s="8" t="s">
        <v>660</v>
      </c>
      <c r="H1931" s="6" t="s">
        <v>7</v>
      </c>
    </row>
    <row r="1932" spans="2:10" ht="23.25">
      <c r="B1932" s="6" t="s">
        <v>80</v>
      </c>
      <c r="G1932" s="135" t="e">
        <f>+#REF!</f>
        <v>#REF!</v>
      </c>
      <c r="J1932" s="6" t="e">
        <f>+#REF!</f>
        <v>#REF!</v>
      </c>
    </row>
    <row r="1933" spans="2:5" ht="23.25">
      <c r="B1933" s="6" t="e">
        <f>+#REF!</f>
        <v>#REF!</v>
      </c>
      <c r="E1933" s="6" t="s">
        <v>31</v>
      </c>
    </row>
    <row r="1934" ht="23.25">
      <c r="D1934" s="6" t="s">
        <v>55</v>
      </c>
    </row>
    <row r="1935" ht="23.25">
      <c r="D1935" s="6" t="s">
        <v>9</v>
      </c>
    </row>
    <row r="1936" ht="23.25">
      <c r="D1936" s="6" t="s">
        <v>10</v>
      </c>
    </row>
    <row r="1937" spans="2:11" ht="23.25">
      <c r="B1937" s="9" t="s">
        <v>76</v>
      </c>
      <c r="C1937" s="10" t="s">
        <v>45</v>
      </c>
      <c r="D1937" s="10"/>
      <c r="E1937" s="10"/>
      <c r="F1937" s="10"/>
      <c r="G1937" s="11" t="s">
        <v>43</v>
      </c>
      <c r="H1937" s="10" t="s">
        <v>44</v>
      </c>
      <c r="I1937" s="10"/>
      <c r="J1937" s="10"/>
      <c r="K1937" s="12"/>
    </row>
    <row r="1938" spans="2:11" ht="23.25">
      <c r="B1938" s="13"/>
      <c r="C1938" s="14" t="s">
        <v>46</v>
      </c>
      <c r="D1938" s="14"/>
      <c r="E1938" s="14"/>
      <c r="F1938" s="14"/>
      <c r="G1938" s="270" t="s">
        <v>47</v>
      </c>
      <c r="H1938" s="14" t="s">
        <v>15</v>
      </c>
      <c r="I1938" s="14"/>
      <c r="J1938" s="14"/>
      <c r="K1938" s="15"/>
    </row>
    <row r="1939" spans="2:11" ht="23.25">
      <c r="B1939" s="270" t="s">
        <v>12</v>
      </c>
      <c r="C1939" s="16" t="e">
        <f>+E1930</f>
        <v>#REF!</v>
      </c>
      <c r="D1939" s="14" t="s">
        <v>17</v>
      </c>
      <c r="E1939" s="14"/>
      <c r="F1939" s="14"/>
      <c r="G1939" s="13"/>
      <c r="H1939" s="271" t="s">
        <v>16</v>
      </c>
      <c r="I1939" s="16" t="e">
        <f>+C1939</f>
        <v>#REF!</v>
      </c>
      <c r="J1939" s="14" t="s">
        <v>17</v>
      </c>
      <c r="K1939" s="15"/>
    </row>
    <row r="1940" spans="2:11" ht="23.25">
      <c r="B1940" s="13"/>
      <c r="C1940" s="14" t="s">
        <v>776</v>
      </c>
      <c r="D1940" s="14"/>
      <c r="E1940" s="14"/>
      <c r="F1940" s="14"/>
      <c r="G1940" s="13"/>
      <c r="H1940" s="14"/>
      <c r="I1940" s="14"/>
      <c r="J1940" s="14"/>
      <c r="K1940" s="15"/>
    </row>
    <row r="1941" spans="2:11" ht="23.25">
      <c r="B1941" s="13"/>
      <c r="C1941" s="14"/>
      <c r="D1941" s="14"/>
      <c r="E1941" s="14"/>
      <c r="F1941" s="14"/>
      <c r="G1941" s="13"/>
      <c r="H1941" s="14"/>
      <c r="I1941" s="14"/>
      <c r="J1941" s="14"/>
      <c r="K1941" s="15"/>
    </row>
    <row r="1942" spans="2:11" ht="23.25">
      <c r="B1942" s="13" t="s">
        <v>3</v>
      </c>
      <c r="C1942" s="14"/>
      <c r="D1942" s="14"/>
      <c r="E1942" s="14"/>
      <c r="F1942" s="14"/>
      <c r="G1942" s="13" t="s">
        <v>14</v>
      </c>
      <c r="H1942" s="14"/>
      <c r="I1942" s="14"/>
      <c r="J1942" s="14"/>
      <c r="K1942" s="15"/>
    </row>
    <row r="1943" spans="2:11" ht="23.25">
      <c r="B1943" s="13" t="s">
        <v>13</v>
      </c>
      <c r="C1943" s="14"/>
      <c r="D1943" s="14"/>
      <c r="E1943" s="14"/>
      <c r="F1943" s="14"/>
      <c r="G1943" s="13" t="s">
        <v>2</v>
      </c>
      <c r="H1943" s="14" t="s">
        <v>8</v>
      </c>
      <c r="I1943" s="14"/>
      <c r="J1943" s="14"/>
      <c r="K1943" s="15"/>
    </row>
    <row r="1944" spans="2:11" ht="23.25">
      <c r="B1944" s="17" t="s">
        <v>1</v>
      </c>
      <c r="C1944" s="18">
        <f>+G1924</f>
        <v>14</v>
      </c>
      <c r="D1944" s="19" t="str">
        <f>+H1924</f>
        <v>เดือน กรกฏาคม  พ.ศ.2560</v>
      </c>
      <c r="E1944" s="19"/>
      <c r="F1944" s="19"/>
      <c r="G1944" s="17" t="s">
        <v>1</v>
      </c>
      <c r="H1944" s="18">
        <f>+C1944</f>
        <v>14</v>
      </c>
      <c r="I1944" s="19" t="str">
        <f>+D1944</f>
        <v>เดือน กรกฏาคม  พ.ศ.2560</v>
      </c>
      <c r="J1944" s="19"/>
      <c r="K1944" s="20"/>
    </row>
    <row r="1945" spans="2:11" ht="23.25">
      <c r="B1945" s="11" t="s">
        <v>42</v>
      </c>
      <c r="C1945" s="10"/>
      <c r="D1945" s="10"/>
      <c r="E1945" s="10"/>
      <c r="F1945" s="10"/>
      <c r="G1945" s="9" t="s">
        <v>47</v>
      </c>
      <c r="H1945" s="10" t="s">
        <v>22</v>
      </c>
      <c r="I1945" s="10"/>
      <c r="J1945" s="10"/>
      <c r="K1945" s="12"/>
    </row>
    <row r="1946" spans="2:11" ht="23.25">
      <c r="B1946" s="270" t="s">
        <v>47</v>
      </c>
      <c r="C1946" s="14" t="s">
        <v>18</v>
      </c>
      <c r="D1946" s="14"/>
      <c r="E1946" s="14"/>
      <c r="F1946" s="14"/>
      <c r="G1946" s="13"/>
      <c r="H1946" s="271"/>
      <c r="I1946" s="16"/>
      <c r="J1946" s="14"/>
      <c r="K1946" s="15"/>
    </row>
    <row r="1947" spans="2:11" ht="23.25">
      <c r="B1947" s="270" t="s">
        <v>19</v>
      </c>
      <c r="C1947" s="16" t="e">
        <f>+C1939</f>
        <v>#REF!</v>
      </c>
      <c r="D1947" s="14" t="s">
        <v>17</v>
      </c>
      <c r="E1947" s="14"/>
      <c r="F1947" s="14"/>
      <c r="G1947" s="13"/>
      <c r="H1947" s="271" t="s">
        <v>19</v>
      </c>
      <c r="I1947" s="21" t="e">
        <f>+C1947</f>
        <v>#REF!</v>
      </c>
      <c r="J1947" s="14" t="s">
        <v>17</v>
      </c>
      <c r="K1947" s="15"/>
    </row>
    <row r="1948" spans="2:11" ht="23.25">
      <c r="B1948" s="270"/>
      <c r="C1948" s="16"/>
      <c r="D1948" s="14"/>
      <c r="E1948" s="14"/>
      <c r="F1948" s="14"/>
      <c r="G1948" s="13"/>
      <c r="H1948" s="14"/>
      <c r="I1948" s="14"/>
      <c r="J1948" s="14"/>
      <c r="K1948" s="15"/>
    </row>
    <row r="1949" spans="2:11" ht="23.25">
      <c r="B1949" s="13"/>
      <c r="C1949" s="14" t="s">
        <v>20</v>
      </c>
      <c r="D1949" s="14"/>
      <c r="E1949" s="14"/>
      <c r="F1949" s="14"/>
      <c r="G1949" s="13"/>
      <c r="H1949" s="14" t="s">
        <v>23</v>
      </c>
      <c r="I1949" s="14"/>
      <c r="J1949" s="14"/>
      <c r="K1949" s="15"/>
    </row>
    <row r="1950" spans="2:11" ht="23.25">
      <c r="B1950" s="13"/>
      <c r="C1950" s="14" t="s">
        <v>21</v>
      </c>
      <c r="D1950" s="14"/>
      <c r="E1950" s="14"/>
      <c r="F1950" s="14"/>
      <c r="G1950" s="13" t="s">
        <v>25</v>
      </c>
      <c r="H1950" s="14"/>
      <c r="I1950" s="14"/>
      <c r="J1950" s="14"/>
      <c r="K1950" s="15"/>
    </row>
    <row r="1951" spans="2:11" ht="23.25">
      <c r="B1951" s="13" t="s">
        <v>26</v>
      </c>
      <c r="C1951" s="14"/>
      <c r="D1951" s="14"/>
      <c r="E1951" s="14"/>
      <c r="F1951" s="14"/>
      <c r="G1951" s="13" t="s">
        <v>24</v>
      </c>
      <c r="H1951" s="14"/>
      <c r="I1951" s="14"/>
      <c r="J1951" s="14"/>
      <c r="K1951" s="15"/>
    </row>
    <row r="1952" spans="2:11" ht="23.25">
      <c r="B1952" s="17" t="s">
        <v>1</v>
      </c>
      <c r="C1952" s="18">
        <f>+C1944</f>
        <v>14</v>
      </c>
      <c r="D1952" s="19" t="str">
        <f>+D1944</f>
        <v>เดือน กรกฏาคม  พ.ศ.2560</v>
      </c>
      <c r="E1952" s="19"/>
      <c r="F1952" s="19"/>
      <c r="G1952" s="17" t="s">
        <v>1</v>
      </c>
      <c r="H1952" s="18">
        <f>+C1952</f>
        <v>14</v>
      </c>
      <c r="I1952" s="19" t="str">
        <f>+I1944</f>
        <v>เดือน กรกฏาคม  พ.ศ.2560</v>
      </c>
      <c r="J1952" s="19"/>
      <c r="K1952" s="20"/>
    </row>
    <row r="1953" spans="2:11" ht="23.25">
      <c r="B1953" s="9" t="s">
        <v>50</v>
      </c>
      <c r="C1953" s="22" t="s">
        <v>47</v>
      </c>
      <c r="D1953" s="23" t="s">
        <v>49</v>
      </c>
      <c r="E1953" s="22" t="s">
        <v>47</v>
      </c>
      <c r="F1953" s="23" t="s">
        <v>48</v>
      </c>
      <c r="G1953" s="517" t="s">
        <v>51</v>
      </c>
      <c r="H1953" s="518"/>
      <c r="I1953" s="518"/>
      <c r="J1953" s="518"/>
      <c r="K1953" s="519"/>
    </row>
    <row r="1954" spans="2:11" ht="23.25">
      <c r="B1954" s="13" t="s">
        <v>77</v>
      </c>
      <c r="C1954" s="14"/>
      <c r="D1954" s="14"/>
      <c r="E1954" s="14"/>
      <c r="F1954" s="14"/>
      <c r="G1954" s="13"/>
      <c r="H1954" s="14"/>
      <c r="I1954" s="14"/>
      <c r="J1954" s="14"/>
      <c r="K1954" s="15"/>
    </row>
    <row r="1955" spans="2:11" ht="23.25">
      <c r="B1955" s="13" t="s">
        <v>27</v>
      </c>
      <c r="C1955" s="14" t="e">
        <f>+#REF!</f>
        <v>#REF!</v>
      </c>
      <c r="D1955" s="14"/>
      <c r="E1955" s="14"/>
      <c r="F1955" s="14"/>
      <c r="G1955" s="13" t="s">
        <v>35</v>
      </c>
      <c r="H1955" s="14"/>
      <c r="I1955" s="14"/>
      <c r="J1955" s="14"/>
      <c r="K1955" s="15"/>
    </row>
    <row r="1956" spans="2:11" ht="23.25">
      <c r="B1956" s="270" t="s">
        <v>28</v>
      </c>
      <c r="C1956" s="14" t="e">
        <f>+#REF!</f>
        <v>#REF!</v>
      </c>
      <c r="D1956" s="14"/>
      <c r="E1956" s="14"/>
      <c r="F1956" s="24"/>
      <c r="G1956" s="13" t="s">
        <v>36</v>
      </c>
      <c r="H1956" s="14"/>
      <c r="I1956" s="14"/>
      <c r="J1956" s="14"/>
      <c r="K1956" s="15"/>
    </row>
    <row r="1957" spans="2:11" ht="23.25">
      <c r="B1957" s="270" t="s">
        <v>1</v>
      </c>
      <c r="C1957" s="25">
        <f>+C1952</f>
        <v>14</v>
      </c>
      <c r="D1957" s="14" t="str">
        <f>+D1952</f>
        <v>เดือน กรกฏาคม  พ.ศ.2560</v>
      </c>
      <c r="E1957" s="14"/>
      <c r="F1957" s="14"/>
      <c r="G1957" s="13"/>
      <c r="H1957" s="14"/>
      <c r="I1957" s="14"/>
      <c r="J1957" s="14"/>
      <c r="K1957" s="15"/>
    </row>
    <row r="1958" spans="2:11" ht="23.25">
      <c r="B1958" s="13" t="s">
        <v>29</v>
      </c>
      <c r="C1958" s="16" t="e">
        <f>+C1947</f>
        <v>#REF!</v>
      </c>
      <c r="D1958" s="14" t="s">
        <v>17</v>
      </c>
      <c r="E1958" s="14"/>
      <c r="F1958" s="14"/>
      <c r="G1958" s="13" t="s">
        <v>37</v>
      </c>
      <c r="H1958" s="14"/>
      <c r="I1958" s="14"/>
      <c r="J1958" s="14"/>
      <c r="K1958" s="15"/>
    </row>
    <row r="1959" spans="2:11" ht="23.25">
      <c r="B1959" s="13"/>
      <c r="C1959" s="14" t="str">
        <f>+C1940</f>
        <v>(เจ็ดพันบาทถ้วน)</v>
      </c>
      <c r="D1959" s="14"/>
      <c r="E1959" s="14"/>
      <c r="F1959" s="14"/>
      <c r="G1959" s="13" t="s">
        <v>357</v>
      </c>
      <c r="H1959" s="14"/>
      <c r="I1959" s="14"/>
      <c r="J1959" s="14"/>
      <c r="K1959" s="15"/>
    </row>
    <row r="1960" spans="2:11" ht="23.25">
      <c r="B1960" s="13" t="s">
        <v>32</v>
      </c>
      <c r="C1960" s="14" t="e">
        <f>+G1932</f>
        <v>#REF!</v>
      </c>
      <c r="D1960" s="14"/>
      <c r="E1960" s="14" t="e">
        <f>+B1933</f>
        <v>#REF!</v>
      </c>
      <c r="F1960" s="14"/>
      <c r="G1960" s="13"/>
      <c r="H1960" s="14"/>
      <c r="I1960" s="14"/>
      <c r="J1960" s="14"/>
      <c r="K1960" s="15"/>
    </row>
    <row r="1961" spans="2:11" ht="23.25">
      <c r="B1961" s="26"/>
      <c r="C1961" s="19" t="e">
        <f>+J1932</f>
        <v>#REF!</v>
      </c>
      <c r="D1961" s="19"/>
      <c r="E1961" s="19"/>
      <c r="F1961" s="19"/>
      <c r="G1961" s="26"/>
      <c r="H1961" s="19"/>
      <c r="I1961" s="19"/>
      <c r="J1961" s="19"/>
      <c r="K1961" s="20"/>
    </row>
    <row r="1962" spans="3:10" ht="23.25">
      <c r="C1962" s="520" t="s">
        <v>4</v>
      </c>
      <c r="D1962" s="520"/>
      <c r="E1962" s="520"/>
      <c r="F1962" s="520"/>
      <c r="G1962" s="520"/>
      <c r="H1962" s="520"/>
      <c r="I1962" s="520"/>
      <c r="J1962" s="520"/>
    </row>
    <row r="1963" spans="2:11" ht="23.25">
      <c r="B1963" s="11"/>
      <c r="C1963" s="10"/>
      <c r="D1963" s="10"/>
      <c r="E1963" s="10"/>
      <c r="F1963" s="10"/>
      <c r="G1963" s="11"/>
      <c r="H1963" s="10"/>
      <c r="I1963" s="10"/>
      <c r="J1963" s="10"/>
      <c r="K1963" s="12"/>
    </row>
    <row r="1964" spans="2:11" ht="23.25">
      <c r="B1964" s="521" t="s">
        <v>33</v>
      </c>
      <c r="C1964" s="522"/>
      <c r="D1964" s="523" t="e">
        <f>+C1958</f>
        <v>#REF!</v>
      </c>
      <c r="E1964" s="523"/>
      <c r="F1964" s="14" t="s">
        <v>17</v>
      </c>
      <c r="G1964" s="13" t="s">
        <v>38</v>
      </c>
      <c r="H1964" s="14"/>
      <c r="I1964" s="14"/>
      <c r="J1964" s="16" t="e">
        <f>+D1964</f>
        <v>#REF!</v>
      </c>
      <c r="K1964" s="15" t="s">
        <v>17</v>
      </c>
    </row>
    <row r="1965" spans="2:11" ht="23.25">
      <c r="B1965" s="13"/>
      <c r="C1965" s="14"/>
      <c r="D1965" s="14"/>
      <c r="E1965" s="14"/>
      <c r="F1965" s="14"/>
      <c r="G1965" s="13"/>
      <c r="H1965" s="14"/>
      <c r="I1965" s="14"/>
      <c r="J1965" s="14"/>
      <c r="K1965" s="15"/>
    </row>
    <row r="1966" spans="2:11" ht="23.25">
      <c r="B1966" s="13" t="s">
        <v>78</v>
      </c>
      <c r="D1966" s="14"/>
      <c r="E1966" s="14"/>
      <c r="F1966" s="14"/>
      <c r="G1966" s="13"/>
      <c r="H1966" s="14" t="s">
        <v>39</v>
      </c>
      <c r="I1966" s="14"/>
      <c r="J1966" s="14"/>
      <c r="K1966" s="15"/>
    </row>
    <row r="1967" spans="2:11" ht="23.25">
      <c r="B1967" s="13"/>
      <c r="D1967" s="14" t="e">
        <f>+G1932</f>
        <v>#REF!</v>
      </c>
      <c r="E1967" s="14"/>
      <c r="F1967" s="14"/>
      <c r="G1967" s="13" t="s">
        <v>359</v>
      </c>
      <c r="H1967" s="14"/>
      <c r="I1967" s="14"/>
      <c r="J1967" s="14"/>
      <c r="K1967" s="15"/>
    </row>
    <row r="1968" spans="2:11" ht="23.25">
      <c r="B1968" s="13"/>
      <c r="D1968" s="14"/>
      <c r="E1968" s="14"/>
      <c r="F1968" s="14"/>
      <c r="G1968" s="13" t="s">
        <v>358</v>
      </c>
      <c r="H1968" s="14"/>
      <c r="I1968" s="14"/>
      <c r="J1968" s="14"/>
      <c r="K1968" s="15"/>
    </row>
    <row r="1969" spans="2:11" ht="23.25">
      <c r="B1969" s="13" t="s">
        <v>78</v>
      </c>
      <c r="D1969" s="14"/>
      <c r="E1969" s="14"/>
      <c r="F1969" s="14"/>
      <c r="G1969" s="13"/>
      <c r="H1969" s="14"/>
      <c r="I1969" s="14"/>
      <c r="J1969" s="14"/>
      <c r="K1969" s="15"/>
    </row>
    <row r="1970" spans="2:11" ht="23.25">
      <c r="B1970" s="13"/>
      <c r="D1970" s="14"/>
      <c r="E1970" s="14"/>
      <c r="F1970" s="14"/>
      <c r="G1970" s="13"/>
      <c r="H1970" s="14"/>
      <c r="I1970" s="14"/>
      <c r="J1970" s="14"/>
      <c r="K1970" s="15"/>
    </row>
    <row r="1971" spans="2:11" ht="23.25">
      <c r="B1971" s="13"/>
      <c r="C1971" s="14"/>
      <c r="D1971" s="14"/>
      <c r="E1971" s="14"/>
      <c r="F1971" s="14"/>
      <c r="G1971" s="13"/>
      <c r="H1971" s="14"/>
      <c r="I1971" s="14"/>
      <c r="J1971" s="14"/>
      <c r="K1971" s="15"/>
    </row>
    <row r="1972" spans="2:11" ht="23.25">
      <c r="B1972" s="13" t="s">
        <v>78</v>
      </c>
      <c r="C1972" s="14"/>
      <c r="D1972" s="14"/>
      <c r="E1972" s="14"/>
      <c r="F1972" s="14"/>
      <c r="G1972" s="13"/>
      <c r="H1972" s="14"/>
      <c r="I1972" s="14"/>
      <c r="J1972" s="14"/>
      <c r="K1972" s="15"/>
    </row>
    <row r="1973" spans="2:11" ht="23.25">
      <c r="B1973" s="13"/>
      <c r="C1973" s="14"/>
      <c r="D1973" s="14"/>
      <c r="E1973" s="14"/>
      <c r="F1973" s="14"/>
      <c r="G1973" s="13"/>
      <c r="H1973" s="14"/>
      <c r="I1973" s="14"/>
      <c r="J1973" s="14"/>
      <c r="K1973" s="15"/>
    </row>
    <row r="1974" spans="2:11" ht="23.25">
      <c r="B1974" s="270"/>
      <c r="C1974" s="14"/>
      <c r="D1974" s="14"/>
      <c r="E1974" s="14"/>
      <c r="F1974" s="14"/>
      <c r="G1974" s="13"/>
      <c r="H1974" s="14"/>
      <c r="I1974" s="14"/>
      <c r="J1974" s="14"/>
      <c r="K1974" s="15"/>
    </row>
    <row r="1975" spans="2:11" ht="23.25">
      <c r="B1975" s="17" t="s">
        <v>1</v>
      </c>
      <c r="C1975" s="18">
        <f>+C1957</f>
        <v>14</v>
      </c>
      <c r="D1975" s="19" t="str">
        <f>+D1957</f>
        <v>เดือน กรกฏาคม  พ.ศ.2560</v>
      </c>
      <c r="E1975" s="19"/>
      <c r="F1975" s="19"/>
      <c r="G1975" s="17" t="s">
        <v>1</v>
      </c>
      <c r="H1975" s="18">
        <f>+C1975</f>
        <v>14</v>
      </c>
      <c r="I1975" s="19" t="str">
        <f>+D1957</f>
        <v>เดือน กรกฏาคม  พ.ศ.2560</v>
      </c>
      <c r="J1975" s="19"/>
      <c r="K1975" s="20"/>
    </row>
    <row r="1976" spans="2:11" ht="23.25">
      <c r="B1976" s="271"/>
      <c r="C1976" s="25"/>
      <c r="D1976" s="14"/>
      <c r="E1976" s="14"/>
      <c r="F1976" s="14"/>
      <c r="G1976" s="271"/>
      <c r="H1976" s="25"/>
      <c r="I1976" s="14"/>
      <c r="J1976" s="14"/>
      <c r="K1976" s="14"/>
    </row>
    <row r="1977" ht="23.25">
      <c r="B1977" s="6" t="s">
        <v>40</v>
      </c>
    </row>
    <row r="1985" spans="3:10" ht="23.25">
      <c r="C1985" s="516" t="s">
        <v>54</v>
      </c>
      <c r="D1985" s="516"/>
      <c r="E1985" s="516"/>
      <c r="F1985" s="516"/>
      <c r="G1985" s="516"/>
      <c r="H1985" s="516"/>
      <c r="I1985" s="516"/>
      <c r="J1985" s="516"/>
    </row>
    <row r="1986" spans="3:10" ht="23.25">
      <c r="C1986" s="516" t="s">
        <v>75</v>
      </c>
      <c r="D1986" s="516"/>
      <c r="E1986" s="516"/>
      <c r="F1986" s="516"/>
      <c r="G1986" s="516"/>
      <c r="H1986" s="516"/>
      <c r="I1986" s="516"/>
      <c r="J1986" s="516"/>
    </row>
    <row r="1987" spans="9:11" ht="23.25">
      <c r="I1987" s="7" t="s">
        <v>53</v>
      </c>
      <c r="J1987" s="6">
        <f>+J1923+1</f>
        <v>32</v>
      </c>
      <c r="K1987" s="6" t="s">
        <v>52</v>
      </c>
    </row>
    <row r="1988" spans="6:8" ht="23.25">
      <c r="F1988" s="7" t="s">
        <v>1</v>
      </c>
      <c r="G1988" s="272">
        <v>14</v>
      </c>
      <c r="H1988" s="6" t="str">
        <f>+I1975</f>
        <v>เดือน กรกฏาคม  พ.ศ.2560</v>
      </c>
    </row>
    <row r="1989" ht="23.25">
      <c r="B1989" s="6" t="s">
        <v>42</v>
      </c>
    </row>
    <row r="1990" spans="2:3" ht="23.25">
      <c r="B1990" s="6" t="s">
        <v>2</v>
      </c>
      <c r="C1990" s="6" t="s">
        <v>73</v>
      </c>
    </row>
    <row r="1991" spans="2:14" ht="23.25">
      <c r="B1991" s="6" t="e">
        <f>+#REF!</f>
        <v>#REF!</v>
      </c>
      <c r="L1991" s="8">
        <v>400</v>
      </c>
      <c r="M1991" s="8">
        <v>15</v>
      </c>
      <c r="N1991" s="8">
        <f>+L1991*M1991</f>
        <v>6000</v>
      </c>
    </row>
    <row r="1992" spans="2:14" ht="23.25">
      <c r="B1992" s="6" t="s">
        <v>72</v>
      </c>
      <c r="F1992" s="6" t="s">
        <v>777</v>
      </c>
      <c r="L1992" s="8">
        <v>200</v>
      </c>
      <c r="M1992" s="8">
        <v>5</v>
      </c>
      <c r="N1992" s="8">
        <f>+L1992*M1992</f>
        <v>1000</v>
      </c>
    </row>
    <row r="1993" spans="2:14" ht="23.25">
      <c r="B1993" s="6" t="s">
        <v>16</v>
      </c>
      <c r="C1993" s="8" t="e">
        <f>+#REF!</f>
        <v>#REF!</v>
      </c>
      <c r="D1993" s="6" t="s">
        <v>74</v>
      </c>
      <c r="H1993" s="6" t="str">
        <f>+F1992</f>
        <v>ชมรมกำนันผู้ใหญ่บ้านตำบลโอโล</v>
      </c>
      <c r="N1993" s="8">
        <f>SUM(N1991:N1992)</f>
        <v>7000</v>
      </c>
    </row>
    <row r="1994" spans="2:6" ht="23.25">
      <c r="B1994" s="6" t="s">
        <v>5</v>
      </c>
      <c r="E1994" s="8" t="e">
        <f>+C1993</f>
        <v>#REF!</v>
      </c>
      <c r="F1994" s="6" t="s">
        <v>6</v>
      </c>
    </row>
    <row r="1995" spans="2:8" ht="23.25">
      <c r="B1995" s="6" t="s">
        <v>79</v>
      </c>
      <c r="G1995" s="8" t="s">
        <v>660</v>
      </c>
      <c r="H1995" s="6" t="s">
        <v>7</v>
      </c>
    </row>
    <row r="1996" spans="2:10" ht="23.25">
      <c r="B1996" s="6" t="s">
        <v>80</v>
      </c>
      <c r="G1996" s="6" t="e">
        <f>+#REF!</f>
        <v>#REF!</v>
      </c>
      <c r="J1996" s="6" t="e">
        <f>+#REF!</f>
        <v>#REF!</v>
      </c>
    </row>
    <row r="1997" spans="2:5" ht="23.25">
      <c r="B1997" s="6" t="e">
        <f>+#REF!</f>
        <v>#REF!</v>
      </c>
      <c r="E1997" s="6" t="s">
        <v>31</v>
      </c>
    </row>
    <row r="1998" spans="2:4" ht="23.25">
      <c r="B1998" s="6" t="str">
        <f>+'6.สมุดคู่มือเบิกเงิน'!R186</f>
        <v>นายไพโรจน์  มาลากอง</v>
      </c>
      <c r="D1998" s="6" t="s">
        <v>55</v>
      </c>
    </row>
    <row r="1999" ht="23.25">
      <c r="D1999" s="6" t="s">
        <v>9</v>
      </c>
    </row>
    <row r="2000" ht="23.25">
      <c r="D2000" s="6" t="s">
        <v>10</v>
      </c>
    </row>
    <row r="2001" spans="2:11" ht="23.25">
      <c r="B2001" s="9" t="s">
        <v>76</v>
      </c>
      <c r="C2001" s="10" t="s">
        <v>45</v>
      </c>
      <c r="D2001" s="10"/>
      <c r="E2001" s="10"/>
      <c r="F2001" s="10"/>
      <c r="G2001" s="11" t="s">
        <v>43</v>
      </c>
      <c r="H2001" s="10" t="s">
        <v>44</v>
      </c>
      <c r="I2001" s="10"/>
      <c r="J2001" s="10"/>
      <c r="K2001" s="12"/>
    </row>
    <row r="2002" spans="2:11" ht="23.25">
      <c r="B2002" s="13"/>
      <c r="C2002" s="14" t="s">
        <v>46</v>
      </c>
      <c r="D2002" s="14"/>
      <c r="E2002" s="14"/>
      <c r="F2002" s="14"/>
      <c r="G2002" s="270" t="s">
        <v>47</v>
      </c>
      <c r="H2002" s="14" t="s">
        <v>15</v>
      </c>
      <c r="I2002" s="14"/>
      <c r="J2002" s="14"/>
      <c r="K2002" s="15"/>
    </row>
    <row r="2003" spans="2:11" ht="23.25">
      <c r="B2003" s="270" t="s">
        <v>12</v>
      </c>
      <c r="C2003" s="16" t="e">
        <f>+E1994</f>
        <v>#REF!</v>
      </c>
      <c r="D2003" s="14" t="s">
        <v>17</v>
      </c>
      <c r="E2003" s="14"/>
      <c r="F2003" s="14"/>
      <c r="G2003" s="13"/>
      <c r="H2003" s="271" t="s">
        <v>16</v>
      </c>
      <c r="I2003" s="16" t="e">
        <f>+C2003</f>
        <v>#REF!</v>
      </c>
      <c r="J2003" s="14" t="s">
        <v>17</v>
      </c>
      <c r="K2003" s="15"/>
    </row>
    <row r="2004" spans="2:11" ht="23.25">
      <c r="B2004" s="13"/>
      <c r="C2004" s="14" t="s">
        <v>775</v>
      </c>
      <c r="D2004" s="14"/>
      <c r="E2004" s="14"/>
      <c r="F2004" s="14"/>
      <c r="G2004" s="13"/>
      <c r="H2004" s="14"/>
      <c r="I2004" s="14"/>
      <c r="J2004" s="14"/>
      <c r="K2004" s="15"/>
    </row>
    <row r="2005" spans="2:11" ht="23.25">
      <c r="B2005" s="13"/>
      <c r="C2005" s="14"/>
      <c r="D2005" s="14"/>
      <c r="E2005" s="14"/>
      <c r="F2005" s="14"/>
      <c r="G2005" s="13"/>
      <c r="H2005" s="14"/>
      <c r="I2005" s="14"/>
      <c r="J2005" s="14"/>
      <c r="K2005" s="15"/>
    </row>
    <row r="2006" spans="2:11" ht="23.25">
      <c r="B2006" s="13" t="s">
        <v>3</v>
      </c>
      <c r="C2006" s="14"/>
      <c r="D2006" s="14"/>
      <c r="E2006" s="14"/>
      <c r="F2006" s="14"/>
      <c r="G2006" s="13" t="s">
        <v>14</v>
      </c>
      <c r="H2006" s="14"/>
      <c r="I2006" s="14"/>
      <c r="J2006" s="14"/>
      <c r="K2006" s="15"/>
    </row>
    <row r="2007" spans="2:11" ht="23.25">
      <c r="B2007" s="13" t="s">
        <v>13</v>
      </c>
      <c r="C2007" s="14"/>
      <c r="D2007" s="14"/>
      <c r="E2007" s="14"/>
      <c r="F2007" s="14"/>
      <c r="G2007" s="13" t="s">
        <v>2</v>
      </c>
      <c r="H2007" s="14" t="s">
        <v>8</v>
      </c>
      <c r="I2007" s="14"/>
      <c r="J2007" s="14"/>
      <c r="K2007" s="15"/>
    </row>
    <row r="2008" spans="2:11" ht="23.25">
      <c r="B2008" s="17" t="s">
        <v>1</v>
      </c>
      <c r="C2008" s="18">
        <f>+G1988</f>
        <v>14</v>
      </c>
      <c r="D2008" s="19" t="str">
        <f>+H1988</f>
        <v>เดือน กรกฏาคม  พ.ศ.2560</v>
      </c>
      <c r="E2008" s="19"/>
      <c r="F2008" s="19"/>
      <c r="G2008" s="17" t="s">
        <v>1</v>
      </c>
      <c r="H2008" s="18">
        <f>+C2008</f>
        <v>14</v>
      </c>
      <c r="I2008" s="19" t="str">
        <f>+D2008</f>
        <v>เดือน กรกฏาคม  พ.ศ.2560</v>
      </c>
      <c r="J2008" s="19"/>
      <c r="K2008" s="20"/>
    </row>
    <row r="2009" spans="2:11" ht="23.25">
      <c r="B2009" s="11" t="s">
        <v>42</v>
      </c>
      <c r="C2009" s="10"/>
      <c r="D2009" s="10"/>
      <c r="E2009" s="10"/>
      <c r="F2009" s="10"/>
      <c r="G2009" s="9" t="s">
        <v>47</v>
      </c>
      <c r="H2009" s="10" t="s">
        <v>22</v>
      </c>
      <c r="I2009" s="10"/>
      <c r="J2009" s="10"/>
      <c r="K2009" s="12"/>
    </row>
    <row r="2010" spans="2:11" ht="23.25">
      <c r="B2010" s="270" t="s">
        <v>47</v>
      </c>
      <c r="C2010" s="14" t="s">
        <v>18</v>
      </c>
      <c r="D2010" s="14"/>
      <c r="E2010" s="14"/>
      <c r="F2010" s="14"/>
      <c r="G2010" s="13"/>
      <c r="H2010" s="271"/>
      <c r="I2010" s="16"/>
      <c r="J2010" s="14"/>
      <c r="K2010" s="15"/>
    </row>
    <row r="2011" spans="2:11" ht="23.25">
      <c r="B2011" s="270" t="s">
        <v>19</v>
      </c>
      <c r="C2011" s="16" t="e">
        <f>+C2003</f>
        <v>#REF!</v>
      </c>
      <c r="D2011" s="14" t="s">
        <v>17</v>
      </c>
      <c r="E2011" s="14"/>
      <c r="F2011" s="14"/>
      <c r="G2011" s="13"/>
      <c r="H2011" s="271" t="s">
        <v>19</v>
      </c>
      <c r="I2011" s="21" t="e">
        <f>+C2011</f>
        <v>#REF!</v>
      </c>
      <c r="J2011" s="14" t="s">
        <v>17</v>
      </c>
      <c r="K2011" s="15"/>
    </row>
    <row r="2012" spans="2:11" ht="23.25">
      <c r="B2012" s="270"/>
      <c r="C2012" s="16"/>
      <c r="D2012" s="14"/>
      <c r="E2012" s="14"/>
      <c r="F2012" s="14"/>
      <c r="G2012" s="13"/>
      <c r="H2012" s="14"/>
      <c r="I2012" s="14"/>
      <c r="J2012" s="14"/>
      <c r="K2012" s="15"/>
    </row>
    <row r="2013" spans="2:11" ht="23.25">
      <c r="B2013" s="13"/>
      <c r="C2013" s="14" t="s">
        <v>20</v>
      </c>
      <c r="D2013" s="14"/>
      <c r="E2013" s="14"/>
      <c r="F2013" s="14"/>
      <c r="G2013" s="13"/>
      <c r="H2013" s="14" t="s">
        <v>23</v>
      </c>
      <c r="I2013" s="14"/>
      <c r="J2013" s="14"/>
      <c r="K2013" s="15"/>
    </row>
    <row r="2014" spans="2:11" ht="23.25">
      <c r="B2014" s="13"/>
      <c r="C2014" s="14" t="s">
        <v>21</v>
      </c>
      <c r="D2014" s="14"/>
      <c r="E2014" s="14"/>
      <c r="F2014" s="14"/>
      <c r="G2014" s="13" t="s">
        <v>25</v>
      </c>
      <c r="H2014" s="14"/>
      <c r="I2014" s="14"/>
      <c r="J2014" s="14"/>
      <c r="K2014" s="15"/>
    </row>
    <row r="2015" spans="2:11" ht="23.25">
      <c r="B2015" s="13" t="s">
        <v>26</v>
      </c>
      <c r="C2015" s="14"/>
      <c r="D2015" s="14"/>
      <c r="E2015" s="14"/>
      <c r="F2015" s="14"/>
      <c r="G2015" s="13" t="s">
        <v>24</v>
      </c>
      <c r="H2015" s="14"/>
      <c r="I2015" s="14"/>
      <c r="J2015" s="14"/>
      <c r="K2015" s="15"/>
    </row>
    <row r="2016" spans="2:11" ht="23.25">
      <c r="B2016" s="17" t="s">
        <v>1</v>
      </c>
      <c r="C2016" s="18">
        <f>+C2008</f>
        <v>14</v>
      </c>
      <c r="D2016" s="19" t="str">
        <f>+D2008</f>
        <v>เดือน กรกฏาคม  พ.ศ.2560</v>
      </c>
      <c r="E2016" s="19"/>
      <c r="F2016" s="19"/>
      <c r="G2016" s="17" t="s">
        <v>1</v>
      </c>
      <c r="H2016" s="18">
        <f>+C2016</f>
        <v>14</v>
      </c>
      <c r="I2016" s="19" t="str">
        <f>+D2016</f>
        <v>เดือน กรกฏาคม  พ.ศ.2560</v>
      </c>
      <c r="J2016" s="19"/>
      <c r="K2016" s="20"/>
    </row>
    <row r="2017" spans="2:11" ht="23.25">
      <c r="B2017" s="9" t="s">
        <v>50</v>
      </c>
      <c r="C2017" s="22" t="s">
        <v>47</v>
      </c>
      <c r="D2017" s="23" t="s">
        <v>49</v>
      </c>
      <c r="E2017" s="22" t="s">
        <v>47</v>
      </c>
      <c r="F2017" s="23" t="s">
        <v>48</v>
      </c>
      <c r="G2017" s="517" t="s">
        <v>51</v>
      </c>
      <c r="H2017" s="518"/>
      <c r="I2017" s="518"/>
      <c r="J2017" s="518"/>
      <c r="K2017" s="519"/>
    </row>
    <row r="2018" spans="2:11" ht="23.25">
      <c r="B2018" s="13" t="s">
        <v>77</v>
      </c>
      <c r="C2018" s="14"/>
      <c r="D2018" s="14"/>
      <c r="E2018" s="14"/>
      <c r="F2018" s="14"/>
      <c r="G2018" s="13"/>
      <c r="H2018" s="14"/>
      <c r="I2018" s="14"/>
      <c r="J2018" s="14"/>
      <c r="K2018" s="15"/>
    </row>
    <row r="2019" spans="2:11" ht="23.25">
      <c r="B2019" s="13" t="s">
        <v>27</v>
      </c>
      <c r="C2019" s="14" t="e">
        <f>+#REF!</f>
        <v>#REF!</v>
      </c>
      <c r="D2019" s="14"/>
      <c r="E2019" s="14"/>
      <c r="F2019" s="14"/>
      <c r="G2019" s="13" t="s">
        <v>35</v>
      </c>
      <c r="H2019" s="14"/>
      <c r="I2019" s="14"/>
      <c r="J2019" s="14"/>
      <c r="K2019" s="15"/>
    </row>
    <row r="2020" spans="2:11" ht="23.25">
      <c r="B2020" s="270" t="s">
        <v>28</v>
      </c>
      <c r="C2020" s="14" t="e">
        <f>+#REF!</f>
        <v>#REF!</v>
      </c>
      <c r="D2020" s="14"/>
      <c r="E2020" s="14"/>
      <c r="F2020" s="24"/>
      <c r="G2020" s="13" t="s">
        <v>36</v>
      </c>
      <c r="H2020" s="14"/>
      <c r="I2020" s="14"/>
      <c r="J2020" s="14"/>
      <c r="K2020" s="15"/>
    </row>
    <row r="2021" spans="2:11" ht="23.25">
      <c r="B2021" s="270" t="s">
        <v>1</v>
      </c>
      <c r="C2021" s="25">
        <f>+C2016</f>
        <v>14</v>
      </c>
      <c r="D2021" s="14" t="str">
        <f>+D2016</f>
        <v>เดือน กรกฏาคม  พ.ศ.2560</v>
      </c>
      <c r="E2021" s="14"/>
      <c r="F2021" s="14"/>
      <c r="G2021" s="13"/>
      <c r="H2021" s="14"/>
      <c r="I2021" s="14"/>
      <c r="J2021" s="14"/>
      <c r="K2021" s="15"/>
    </row>
    <row r="2022" spans="2:11" ht="23.25">
      <c r="B2022" s="13" t="s">
        <v>29</v>
      </c>
      <c r="C2022" s="16" t="e">
        <f>+C2011</f>
        <v>#REF!</v>
      </c>
      <c r="D2022" s="14" t="s">
        <v>17</v>
      </c>
      <c r="E2022" s="14"/>
      <c r="F2022" s="14"/>
      <c r="G2022" s="13" t="s">
        <v>37</v>
      </c>
      <c r="H2022" s="14"/>
      <c r="I2022" s="14"/>
      <c r="J2022" s="14"/>
      <c r="K2022" s="15"/>
    </row>
    <row r="2023" spans="2:11" ht="23.25">
      <c r="B2023" s="13"/>
      <c r="C2023" s="14" t="str">
        <f>+C2004</f>
        <v>(เก้าหมื่นสี่พันบาทถ้วน)</v>
      </c>
      <c r="D2023" s="14"/>
      <c r="E2023" s="14"/>
      <c r="F2023" s="14"/>
      <c r="G2023" s="13" t="s">
        <v>357</v>
      </c>
      <c r="H2023" s="14"/>
      <c r="I2023" s="14"/>
      <c r="J2023" s="14"/>
      <c r="K2023" s="15"/>
    </row>
    <row r="2024" spans="2:11" ht="23.25">
      <c r="B2024" s="13" t="s">
        <v>32</v>
      </c>
      <c r="C2024" s="14" t="e">
        <f>+G1996</f>
        <v>#REF!</v>
      </c>
      <c r="D2024" s="14"/>
      <c r="E2024" s="14" t="e">
        <f>+J1996</f>
        <v>#REF!</v>
      </c>
      <c r="F2024" s="14"/>
      <c r="G2024" s="13"/>
      <c r="H2024" s="14"/>
      <c r="I2024" s="14"/>
      <c r="J2024" s="14"/>
      <c r="K2024" s="15"/>
    </row>
    <row r="2025" spans="2:11" ht="23.25">
      <c r="B2025" s="26"/>
      <c r="C2025" s="19" t="e">
        <f>+B1997</f>
        <v>#REF!</v>
      </c>
      <c r="D2025" s="19"/>
      <c r="E2025" s="19" t="str">
        <f>+B1998</f>
        <v>นายไพโรจน์  มาลากอง</v>
      </c>
      <c r="F2025" s="19"/>
      <c r="G2025" s="26"/>
      <c r="H2025" s="19"/>
      <c r="I2025" s="19"/>
      <c r="J2025" s="19"/>
      <c r="K2025" s="20"/>
    </row>
    <row r="2026" spans="3:10" ht="23.25">
      <c r="C2026" s="520" t="s">
        <v>4</v>
      </c>
      <c r="D2026" s="520"/>
      <c r="E2026" s="520"/>
      <c r="F2026" s="520"/>
      <c r="G2026" s="520"/>
      <c r="H2026" s="520"/>
      <c r="I2026" s="520"/>
      <c r="J2026" s="520"/>
    </row>
    <row r="2027" spans="2:11" ht="23.25">
      <c r="B2027" s="11"/>
      <c r="C2027" s="10"/>
      <c r="D2027" s="10"/>
      <c r="E2027" s="10"/>
      <c r="F2027" s="10"/>
      <c r="G2027" s="11"/>
      <c r="H2027" s="10"/>
      <c r="I2027" s="10"/>
      <c r="J2027" s="10"/>
      <c r="K2027" s="12"/>
    </row>
    <row r="2028" spans="2:11" ht="23.25">
      <c r="B2028" s="521" t="s">
        <v>33</v>
      </c>
      <c r="C2028" s="522"/>
      <c r="D2028" s="523" t="e">
        <f>+C2022</f>
        <v>#REF!</v>
      </c>
      <c r="E2028" s="523"/>
      <c r="F2028" s="14" t="s">
        <v>17</v>
      </c>
      <c r="G2028" s="13" t="s">
        <v>38</v>
      </c>
      <c r="H2028" s="14"/>
      <c r="I2028" s="14"/>
      <c r="J2028" s="16" t="e">
        <f>+D2028</f>
        <v>#REF!</v>
      </c>
      <c r="K2028" s="15" t="s">
        <v>17</v>
      </c>
    </row>
    <row r="2029" spans="2:11" ht="23.25">
      <c r="B2029" s="13"/>
      <c r="C2029" s="14"/>
      <c r="D2029" s="14"/>
      <c r="E2029" s="14"/>
      <c r="F2029" s="14"/>
      <c r="G2029" s="13"/>
      <c r="H2029" s="14"/>
      <c r="I2029" s="14"/>
      <c r="J2029" s="14"/>
      <c r="K2029" s="15"/>
    </row>
    <row r="2030" spans="2:11" ht="23.25">
      <c r="B2030" s="13" t="s">
        <v>78</v>
      </c>
      <c r="D2030" s="14"/>
      <c r="E2030" s="14"/>
      <c r="F2030" s="14"/>
      <c r="G2030" s="13"/>
      <c r="H2030" s="14" t="s">
        <v>39</v>
      </c>
      <c r="I2030" s="14"/>
      <c r="J2030" s="14"/>
      <c r="K2030" s="15"/>
    </row>
    <row r="2031" spans="2:11" ht="23.25">
      <c r="B2031" s="13"/>
      <c r="D2031" s="14" t="e">
        <f>+C2024</f>
        <v>#REF!</v>
      </c>
      <c r="E2031" s="14"/>
      <c r="F2031" s="14"/>
      <c r="G2031" s="13" t="s">
        <v>359</v>
      </c>
      <c r="H2031" s="14"/>
      <c r="I2031" s="14"/>
      <c r="J2031" s="14"/>
      <c r="K2031" s="15"/>
    </row>
    <row r="2032" spans="2:11" ht="23.25">
      <c r="B2032" s="13"/>
      <c r="D2032" s="14"/>
      <c r="E2032" s="14"/>
      <c r="F2032" s="14"/>
      <c r="G2032" s="13" t="s">
        <v>358</v>
      </c>
      <c r="H2032" s="14"/>
      <c r="I2032" s="14"/>
      <c r="J2032" s="14"/>
      <c r="K2032" s="15"/>
    </row>
    <row r="2033" spans="2:11" ht="23.25">
      <c r="B2033" s="13" t="s">
        <v>78</v>
      </c>
      <c r="D2033" s="14"/>
      <c r="E2033" s="14"/>
      <c r="F2033" s="14"/>
      <c r="G2033" s="13"/>
      <c r="H2033" s="14"/>
      <c r="I2033" s="14"/>
      <c r="J2033" s="14"/>
      <c r="K2033" s="15"/>
    </row>
    <row r="2034" spans="2:11" ht="23.25">
      <c r="B2034" s="13"/>
      <c r="D2034" s="14" t="e">
        <f>+E2024</f>
        <v>#REF!</v>
      </c>
      <c r="E2034" s="14"/>
      <c r="F2034" s="14"/>
      <c r="G2034" s="13"/>
      <c r="H2034" s="14"/>
      <c r="I2034" s="14"/>
      <c r="J2034" s="14"/>
      <c r="K2034" s="15"/>
    </row>
    <row r="2035" spans="2:11" ht="23.25">
      <c r="B2035" s="13"/>
      <c r="C2035" s="14"/>
      <c r="D2035" s="14"/>
      <c r="E2035" s="14"/>
      <c r="F2035" s="14"/>
      <c r="G2035" s="13"/>
      <c r="H2035" s="14"/>
      <c r="I2035" s="14"/>
      <c r="J2035" s="14"/>
      <c r="K2035" s="15"/>
    </row>
    <row r="2036" spans="2:11" ht="23.25">
      <c r="B2036" s="13" t="s">
        <v>78</v>
      </c>
      <c r="C2036" s="14"/>
      <c r="D2036" s="14"/>
      <c r="E2036" s="14"/>
      <c r="F2036" s="14"/>
      <c r="G2036" s="13"/>
      <c r="H2036" s="14"/>
      <c r="I2036" s="14"/>
      <c r="J2036" s="14"/>
      <c r="K2036" s="15"/>
    </row>
    <row r="2037" spans="2:11" ht="23.25">
      <c r="B2037" s="13"/>
      <c r="C2037" s="14"/>
      <c r="D2037" s="14" t="e">
        <f>+C2025</f>
        <v>#REF!</v>
      </c>
      <c r="E2037" s="14"/>
      <c r="F2037" s="14"/>
      <c r="G2037" s="13"/>
      <c r="H2037" s="14"/>
      <c r="I2037" s="14"/>
      <c r="J2037" s="14"/>
      <c r="K2037" s="15"/>
    </row>
    <row r="2038" spans="2:11" ht="23.25">
      <c r="B2038" s="270"/>
      <c r="C2038" s="14"/>
      <c r="D2038" s="14"/>
      <c r="E2038" s="14"/>
      <c r="F2038" s="14"/>
      <c r="G2038" s="13"/>
      <c r="H2038" s="14"/>
      <c r="I2038" s="14"/>
      <c r="J2038" s="14"/>
      <c r="K2038" s="15"/>
    </row>
    <row r="2039" spans="2:11" ht="23.25">
      <c r="B2039" s="17" t="s">
        <v>1</v>
      </c>
      <c r="C2039" s="18">
        <f>+C2021</f>
        <v>14</v>
      </c>
      <c r="D2039" s="19" t="str">
        <f>+D2021</f>
        <v>เดือน กรกฏาคม  พ.ศ.2560</v>
      </c>
      <c r="E2039" s="19"/>
      <c r="F2039" s="19"/>
      <c r="G2039" s="17" t="s">
        <v>1</v>
      </c>
      <c r="H2039" s="18">
        <f>+C2039</f>
        <v>14</v>
      </c>
      <c r="I2039" s="19" t="str">
        <f>+D2039</f>
        <v>เดือน กรกฏาคม  พ.ศ.2560</v>
      </c>
      <c r="J2039" s="19"/>
      <c r="K2039" s="20"/>
    </row>
    <row r="2040" spans="2:11" ht="23.25">
      <c r="B2040" s="271"/>
      <c r="C2040" s="25"/>
      <c r="D2040" s="14"/>
      <c r="E2040" s="14"/>
      <c r="F2040" s="14"/>
      <c r="G2040" s="271"/>
      <c r="H2040" s="25"/>
      <c r="I2040" s="14"/>
      <c r="J2040" s="14"/>
      <c r="K2040" s="14"/>
    </row>
    <row r="2041" ht="23.25">
      <c r="B2041" s="6" t="s">
        <v>40</v>
      </c>
    </row>
    <row r="2049" spans="3:10" ht="23.25">
      <c r="C2049" s="516" t="s">
        <v>54</v>
      </c>
      <c r="D2049" s="516"/>
      <c r="E2049" s="516"/>
      <c r="F2049" s="516"/>
      <c r="G2049" s="516"/>
      <c r="H2049" s="516"/>
      <c r="I2049" s="516"/>
      <c r="J2049" s="516"/>
    </row>
    <row r="2050" spans="3:10" ht="23.25">
      <c r="C2050" s="516" t="s">
        <v>75</v>
      </c>
      <c r="D2050" s="516"/>
      <c r="E2050" s="516"/>
      <c r="F2050" s="516"/>
      <c r="G2050" s="516"/>
      <c r="H2050" s="516"/>
      <c r="I2050" s="516"/>
      <c r="J2050" s="516"/>
    </row>
    <row r="2051" spans="9:11" ht="23.25">
      <c r="I2051" s="7" t="s">
        <v>53</v>
      </c>
      <c r="J2051" s="6">
        <v>33</v>
      </c>
      <c r="K2051" s="6" t="s">
        <v>52</v>
      </c>
    </row>
    <row r="2052" spans="6:8" ht="23.25">
      <c r="F2052" s="7" t="s">
        <v>1</v>
      </c>
      <c r="G2052" s="441">
        <v>30</v>
      </c>
      <c r="H2052" s="6" t="s">
        <v>898</v>
      </c>
    </row>
    <row r="2053" ht="23.25">
      <c r="B2053" s="6" t="s">
        <v>42</v>
      </c>
    </row>
    <row r="2054" spans="2:3" ht="23.25">
      <c r="B2054" s="6" t="s">
        <v>2</v>
      </c>
      <c r="C2054" s="6" t="s">
        <v>73</v>
      </c>
    </row>
    <row r="2055" ht="23.25">
      <c r="B2055" s="6" t="str">
        <f>+'2.รายงานจัดทำเช็ค'!F34</f>
        <v>ค่าตอบแทนในการประชุมสำหรับกก./คณะช่วยเหลือการทำงาน  ครั้งที่  6/2560</v>
      </c>
    </row>
    <row r="2056" spans="2:6" ht="23.25">
      <c r="B2056" s="6" t="s">
        <v>72</v>
      </c>
      <c r="F2056" s="464" t="str">
        <f>+B2055</f>
        <v>ค่าตอบแทนในการประชุมสำหรับกก./คณะช่วยเหลือการทำงาน  ครั้งที่  6/2560</v>
      </c>
    </row>
    <row r="2057" spans="2:5" ht="23.25">
      <c r="B2057" s="6" t="s">
        <v>16</v>
      </c>
      <c r="C2057" s="8" t="e">
        <f>+#REF!</f>
        <v>#REF!</v>
      </c>
      <c r="D2057" s="6" t="s">
        <v>899</v>
      </c>
      <c r="E2057" s="464" t="str">
        <f>+F2056</f>
        <v>ค่าตอบแทนในการประชุมสำหรับกก./คณะช่วยเหลือการทำงาน  ครั้งที่  6/2560</v>
      </c>
    </row>
    <row r="2058" spans="2:6" ht="23.25">
      <c r="B2058" s="6" t="s">
        <v>5</v>
      </c>
      <c r="E2058" s="8">
        <f>+'2.รายงานจัดทำเช็ค'!G34</f>
        <v>7400</v>
      </c>
      <c r="F2058" s="6" t="s">
        <v>6</v>
      </c>
    </row>
    <row r="2059" spans="2:8" ht="23.25">
      <c r="B2059" s="6" t="s">
        <v>79</v>
      </c>
      <c r="G2059" s="8" t="s">
        <v>660</v>
      </c>
      <c r="H2059" s="6" t="s">
        <v>7</v>
      </c>
    </row>
    <row r="2060" spans="2:10" ht="23.25">
      <c r="B2060" s="6" t="s">
        <v>80</v>
      </c>
      <c r="G2060" s="135" t="e">
        <f>+G1932</f>
        <v>#REF!</v>
      </c>
      <c r="J2060" s="6" t="s">
        <v>31</v>
      </c>
    </row>
    <row r="2062" ht="23.25">
      <c r="D2062" s="6" t="s">
        <v>55</v>
      </c>
    </row>
    <row r="2063" ht="23.25">
      <c r="D2063" s="6" t="s">
        <v>9</v>
      </c>
    </row>
    <row r="2064" ht="23.25">
      <c r="D2064" s="6" t="s">
        <v>10</v>
      </c>
    </row>
    <row r="2065" spans="2:11" ht="23.25">
      <c r="B2065" s="9" t="s">
        <v>76</v>
      </c>
      <c r="C2065" s="10" t="s">
        <v>45</v>
      </c>
      <c r="D2065" s="10"/>
      <c r="E2065" s="10"/>
      <c r="F2065" s="10"/>
      <c r="G2065" s="11" t="s">
        <v>43</v>
      </c>
      <c r="H2065" s="10" t="s">
        <v>44</v>
      </c>
      <c r="I2065" s="10"/>
      <c r="J2065" s="10"/>
      <c r="K2065" s="12"/>
    </row>
    <row r="2066" spans="2:11" ht="23.25">
      <c r="B2066" s="13"/>
      <c r="C2066" s="14" t="s">
        <v>46</v>
      </c>
      <c r="D2066" s="14"/>
      <c r="E2066" s="14"/>
      <c r="F2066" s="14"/>
      <c r="G2066" s="439" t="s">
        <v>47</v>
      </c>
      <c r="H2066" s="14" t="s">
        <v>15</v>
      </c>
      <c r="I2066" s="14"/>
      <c r="J2066" s="14"/>
      <c r="K2066" s="15"/>
    </row>
    <row r="2067" spans="2:11" ht="23.25">
      <c r="B2067" s="439" t="s">
        <v>12</v>
      </c>
      <c r="C2067" s="16">
        <f>+E2058</f>
        <v>7400</v>
      </c>
      <c r="D2067" s="14" t="s">
        <v>17</v>
      </c>
      <c r="E2067" s="14"/>
      <c r="F2067" s="14"/>
      <c r="G2067" s="13"/>
      <c r="H2067" s="440" t="s">
        <v>16</v>
      </c>
      <c r="I2067" s="16">
        <f>+C2067</f>
        <v>7400</v>
      </c>
      <c r="J2067" s="14" t="s">
        <v>17</v>
      </c>
      <c r="K2067" s="15"/>
    </row>
    <row r="2068" spans="2:11" ht="23.25">
      <c r="B2068" s="13"/>
      <c r="C2068" s="14" t="s">
        <v>776</v>
      </c>
      <c r="D2068" s="14"/>
      <c r="E2068" s="14"/>
      <c r="F2068" s="14"/>
      <c r="G2068" s="13"/>
      <c r="H2068" s="14"/>
      <c r="I2068" s="14"/>
      <c r="J2068" s="14"/>
      <c r="K2068" s="15"/>
    </row>
    <row r="2069" spans="2:11" ht="23.25">
      <c r="B2069" s="13"/>
      <c r="C2069" s="14"/>
      <c r="D2069" s="14"/>
      <c r="E2069" s="14"/>
      <c r="F2069" s="14"/>
      <c r="G2069" s="13"/>
      <c r="H2069" s="14"/>
      <c r="I2069" s="14"/>
      <c r="J2069" s="14"/>
      <c r="K2069" s="15"/>
    </row>
    <row r="2070" spans="2:11" ht="23.25">
      <c r="B2070" s="13" t="s">
        <v>3</v>
      </c>
      <c r="C2070" s="14"/>
      <c r="D2070" s="14"/>
      <c r="E2070" s="14"/>
      <c r="F2070" s="14"/>
      <c r="G2070" s="13" t="s">
        <v>14</v>
      </c>
      <c r="H2070" s="14"/>
      <c r="I2070" s="14"/>
      <c r="J2070" s="14"/>
      <c r="K2070" s="15"/>
    </row>
    <row r="2071" spans="2:11" ht="23.25">
      <c r="B2071" s="13" t="s">
        <v>13</v>
      </c>
      <c r="C2071" s="14"/>
      <c r="D2071" s="14"/>
      <c r="E2071" s="14"/>
      <c r="F2071" s="14"/>
      <c r="G2071" s="13" t="s">
        <v>2</v>
      </c>
      <c r="H2071" s="14" t="s">
        <v>8</v>
      </c>
      <c r="I2071" s="14"/>
      <c r="J2071" s="14"/>
      <c r="K2071" s="15"/>
    </row>
    <row r="2072" spans="2:11" ht="23.25">
      <c r="B2072" s="17" t="s">
        <v>1</v>
      </c>
      <c r="C2072" s="18">
        <f>+G2052</f>
        <v>30</v>
      </c>
      <c r="D2072" s="19" t="str">
        <f>+H2052</f>
        <v>เดือน สิงหาคม  พ.ศ.2560</v>
      </c>
      <c r="E2072" s="19"/>
      <c r="F2072" s="19"/>
      <c r="G2072" s="17" t="s">
        <v>1</v>
      </c>
      <c r="H2072" s="18">
        <f>+C2072</f>
        <v>30</v>
      </c>
      <c r="I2072" s="19" t="str">
        <f>+D2072</f>
        <v>เดือน สิงหาคม  พ.ศ.2560</v>
      </c>
      <c r="J2072" s="19"/>
      <c r="K2072" s="20"/>
    </row>
    <row r="2073" spans="2:11" ht="23.25">
      <c r="B2073" s="11" t="s">
        <v>42</v>
      </c>
      <c r="C2073" s="10"/>
      <c r="D2073" s="10"/>
      <c r="E2073" s="10"/>
      <c r="F2073" s="10"/>
      <c r="G2073" s="9" t="s">
        <v>47</v>
      </c>
      <c r="H2073" s="10" t="s">
        <v>22</v>
      </c>
      <c r="I2073" s="10"/>
      <c r="J2073" s="10"/>
      <c r="K2073" s="12"/>
    </row>
    <row r="2074" spans="2:11" ht="23.25">
      <c r="B2074" s="439" t="s">
        <v>47</v>
      </c>
      <c r="C2074" s="14" t="s">
        <v>18</v>
      </c>
      <c r="D2074" s="14"/>
      <c r="E2074" s="14"/>
      <c r="F2074" s="14"/>
      <c r="G2074" s="13"/>
      <c r="H2074" s="440"/>
      <c r="I2074" s="16"/>
      <c r="J2074" s="14"/>
      <c r="K2074" s="15"/>
    </row>
    <row r="2075" spans="2:11" ht="23.25">
      <c r="B2075" s="439" t="s">
        <v>19</v>
      </c>
      <c r="C2075" s="16">
        <f>+C2067</f>
        <v>7400</v>
      </c>
      <c r="D2075" s="14" t="s">
        <v>17</v>
      </c>
      <c r="E2075" s="14"/>
      <c r="F2075" s="14"/>
      <c r="G2075" s="13"/>
      <c r="H2075" s="440" t="s">
        <v>19</v>
      </c>
      <c r="I2075" s="21">
        <f>+C2075</f>
        <v>7400</v>
      </c>
      <c r="J2075" s="14" t="s">
        <v>17</v>
      </c>
      <c r="K2075" s="15"/>
    </row>
    <row r="2076" spans="2:11" ht="23.25">
      <c r="B2076" s="439"/>
      <c r="C2076" s="16"/>
      <c r="D2076" s="14"/>
      <c r="E2076" s="14"/>
      <c r="F2076" s="14"/>
      <c r="G2076" s="13"/>
      <c r="H2076" s="14"/>
      <c r="I2076" s="14"/>
      <c r="J2076" s="14"/>
      <c r="K2076" s="15"/>
    </row>
    <row r="2077" spans="2:11" ht="23.25">
      <c r="B2077" s="13"/>
      <c r="C2077" s="14" t="s">
        <v>20</v>
      </c>
      <c r="D2077" s="14"/>
      <c r="E2077" s="14"/>
      <c r="F2077" s="14"/>
      <c r="G2077" s="13"/>
      <c r="H2077" s="14" t="s">
        <v>23</v>
      </c>
      <c r="I2077" s="14"/>
      <c r="J2077" s="14"/>
      <c r="K2077" s="15"/>
    </row>
    <row r="2078" spans="2:11" ht="23.25">
      <c r="B2078" s="13"/>
      <c r="C2078" s="14" t="s">
        <v>21</v>
      </c>
      <c r="D2078" s="14"/>
      <c r="E2078" s="14"/>
      <c r="F2078" s="14"/>
      <c r="G2078" s="13" t="s">
        <v>25</v>
      </c>
      <c r="H2078" s="14"/>
      <c r="I2078" s="14"/>
      <c r="J2078" s="14"/>
      <c r="K2078" s="15"/>
    </row>
    <row r="2079" spans="2:11" ht="23.25">
      <c r="B2079" s="13" t="s">
        <v>26</v>
      </c>
      <c r="C2079" s="14"/>
      <c r="D2079" s="14"/>
      <c r="E2079" s="14"/>
      <c r="F2079" s="14"/>
      <c r="G2079" s="13" t="s">
        <v>24</v>
      </c>
      <c r="H2079" s="14"/>
      <c r="I2079" s="14"/>
      <c r="J2079" s="14"/>
      <c r="K2079" s="15"/>
    </row>
    <row r="2080" spans="2:11" ht="23.25">
      <c r="B2080" s="17" t="s">
        <v>1</v>
      </c>
      <c r="C2080" s="18">
        <f>+C2072</f>
        <v>30</v>
      </c>
      <c r="D2080" s="19" t="str">
        <f>+D2072</f>
        <v>เดือน สิงหาคม  พ.ศ.2560</v>
      </c>
      <c r="E2080" s="19"/>
      <c r="F2080" s="19"/>
      <c r="G2080" s="17" t="s">
        <v>1</v>
      </c>
      <c r="H2080" s="18">
        <f>+C2080</f>
        <v>30</v>
      </c>
      <c r="I2080" s="19" t="str">
        <f>+I2072</f>
        <v>เดือน สิงหาคม  พ.ศ.2560</v>
      </c>
      <c r="J2080" s="19"/>
      <c r="K2080" s="20"/>
    </row>
    <row r="2081" spans="2:11" ht="23.25">
      <c r="B2081" s="9" t="s">
        <v>50</v>
      </c>
      <c r="C2081" s="22" t="s">
        <v>47</v>
      </c>
      <c r="D2081" s="23" t="s">
        <v>49</v>
      </c>
      <c r="E2081" s="22" t="s">
        <v>47</v>
      </c>
      <c r="F2081" s="23" t="s">
        <v>48</v>
      </c>
      <c r="G2081" s="517" t="s">
        <v>51</v>
      </c>
      <c r="H2081" s="518"/>
      <c r="I2081" s="518"/>
      <c r="J2081" s="518"/>
      <c r="K2081" s="519"/>
    </row>
    <row r="2082" spans="2:11" ht="23.25">
      <c r="B2082" s="13" t="s">
        <v>77</v>
      </c>
      <c r="C2082" s="14"/>
      <c r="D2082" s="14"/>
      <c r="E2082" s="14"/>
      <c r="F2082" s="14"/>
      <c r="G2082" s="13"/>
      <c r="H2082" s="14"/>
      <c r="I2082" s="14"/>
      <c r="J2082" s="14"/>
      <c r="K2082" s="15"/>
    </row>
    <row r="2083" spans="2:11" ht="23.25">
      <c r="B2083" s="13" t="s">
        <v>27</v>
      </c>
      <c r="C2083" s="14" t="e">
        <f>+#REF!</f>
        <v>#REF!</v>
      </c>
      <c r="D2083" s="14"/>
      <c r="E2083" s="14"/>
      <c r="F2083" s="14"/>
      <c r="G2083" s="13" t="s">
        <v>35</v>
      </c>
      <c r="H2083" s="14"/>
      <c r="I2083" s="14"/>
      <c r="J2083" s="14"/>
      <c r="K2083" s="15"/>
    </row>
    <row r="2084" spans="2:11" ht="23.25">
      <c r="B2084" s="439" t="s">
        <v>28</v>
      </c>
      <c r="C2084" s="14" t="e">
        <f>+#REF!</f>
        <v>#REF!</v>
      </c>
      <c r="D2084" s="14"/>
      <c r="E2084" s="14"/>
      <c r="F2084" s="24"/>
      <c r="G2084" s="13" t="s">
        <v>36</v>
      </c>
      <c r="H2084" s="14"/>
      <c r="I2084" s="14"/>
      <c r="J2084" s="14"/>
      <c r="K2084" s="15"/>
    </row>
    <row r="2085" spans="2:11" ht="23.25">
      <c r="B2085" s="439" t="s">
        <v>1</v>
      </c>
      <c r="C2085" s="25">
        <f>+C2080</f>
        <v>30</v>
      </c>
      <c r="D2085" s="14" t="str">
        <f>+D2080</f>
        <v>เดือน สิงหาคม  พ.ศ.2560</v>
      </c>
      <c r="E2085" s="14"/>
      <c r="F2085" s="14"/>
      <c r="G2085" s="13"/>
      <c r="H2085" s="14"/>
      <c r="I2085" s="14"/>
      <c r="J2085" s="14"/>
      <c r="K2085" s="15"/>
    </row>
    <row r="2086" spans="2:11" ht="23.25">
      <c r="B2086" s="13" t="s">
        <v>29</v>
      </c>
      <c r="C2086" s="16">
        <f>+C2075</f>
        <v>7400</v>
      </c>
      <c r="D2086" s="14" t="s">
        <v>17</v>
      </c>
      <c r="E2086" s="14"/>
      <c r="F2086" s="14"/>
      <c r="G2086" s="13" t="s">
        <v>37</v>
      </c>
      <c r="H2086" s="14"/>
      <c r="I2086" s="14"/>
      <c r="J2086" s="14"/>
      <c r="K2086" s="15"/>
    </row>
    <row r="2087" spans="2:11" ht="23.25">
      <c r="B2087" s="13"/>
      <c r="C2087" s="14" t="str">
        <f>+C2068</f>
        <v>(เจ็ดพันบาทถ้วน)</v>
      </c>
      <c r="D2087" s="14"/>
      <c r="E2087" s="14"/>
      <c r="F2087" s="14"/>
      <c r="G2087" s="13" t="s">
        <v>357</v>
      </c>
      <c r="H2087" s="14"/>
      <c r="I2087" s="14"/>
      <c r="J2087" s="14"/>
      <c r="K2087" s="15"/>
    </row>
    <row r="2088" spans="2:11" ht="23.25">
      <c r="B2088" s="13" t="s">
        <v>32</v>
      </c>
      <c r="C2088" s="14" t="e">
        <f>+G2060</f>
        <v>#REF!</v>
      </c>
      <c r="D2088" s="14"/>
      <c r="E2088" s="14">
        <f>+B2061</f>
        <v>0</v>
      </c>
      <c r="F2088" s="14"/>
      <c r="G2088" s="13"/>
      <c r="H2088" s="14"/>
      <c r="I2088" s="14"/>
      <c r="J2088" s="14"/>
      <c r="K2088" s="15"/>
    </row>
    <row r="2089" spans="2:11" ht="23.25">
      <c r="B2089" s="26"/>
      <c r="C2089" s="19"/>
      <c r="D2089" s="19"/>
      <c r="E2089" s="19"/>
      <c r="F2089" s="19"/>
      <c r="G2089" s="26"/>
      <c r="H2089" s="19"/>
      <c r="I2089" s="19"/>
      <c r="J2089" s="19"/>
      <c r="K2089" s="20"/>
    </row>
    <row r="2090" spans="3:10" ht="23.25">
      <c r="C2090" s="520" t="s">
        <v>4</v>
      </c>
      <c r="D2090" s="520"/>
      <c r="E2090" s="520"/>
      <c r="F2090" s="520"/>
      <c r="G2090" s="520"/>
      <c r="H2090" s="520"/>
      <c r="I2090" s="520"/>
      <c r="J2090" s="520"/>
    </row>
    <row r="2091" spans="2:11" ht="23.25">
      <c r="B2091" s="11"/>
      <c r="C2091" s="10"/>
      <c r="D2091" s="10"/>
      <c r="E2091" s="10"/>
      <c r="F2091" s="10"/>
      <c r="G2091" s="11"/>
      <c r="H2091" s="10"/>
      <c r="I2091" s="10"/>
      <c r="J2091" s="10"/>
      <c r="K2091" s="12"/>
    </row>
    <row r="2092" spans="2:11" ht="23.25">
      <c r="B2092" s="521" t="s">
        <v>33</v>
      </c>
      <c r="C2092" s="522"/>
      <c r="D2092" s="523">
        <f>+C2086</f>
        <v>7400</v>
      </c>
      <c r="E2092" s="523"/>
      <c r="F2092" s="14" t="s">
        <v>17</v>
      </c>
      <c r="G2092" s="13" t="s">
        <v>38</v>
      </c>
      <c r="H2092" s="14"/>
      <c r="I2092" s="14"/>
      <c r="J2092" s="16">
        <f>+D2092</f>
        <v>7400</v>
      </c>
      <c r="K2092" s="15" t="s">
        <v>17</v>
      </c>
    </row>
    <row r="2093" spans="2:11" ht="23.25">
      <c r="B2093" s="13"/>
      <c r="C2093" s="14"/>
      <c r="D2093" s="14"/>
      <c r="E2093" s="14"/>
      <c r="F2093" s="14"/>
      <c r="G2093" s="13"/>
      <c r="H2093" s="14"/>
      <c r="I2093" s="14"/>
      <c r="J2093" s="14"/>
      <c r="K2093" s="15"/>
    </row>
    <row r="2094" spans="2:11" ht="23.25">
      <c r="B2094" s="13" t="s">
        <v>78</v>
      </c>
      <c r="D2094" s="14"/>
      <c r="E2094" s="14"/>
      <c r="F2094" s="14"/>
      <c r="G2094" s="13"/>
      <c r="H2094" s="14" t="s">
        <v>39</v>
      </c>
      <c r="I2094" s="14"/>
      <c r="J2094" s="14"/>
      <c r="K2094" s="15"/>
    </row>
    <row r="2095" spans="2:11" ht="23.25">
      <c r="B2095" s="13"/>
      <c r="D2095" s="14" t="e">
        <f>+G2060</f>
        <v>#REF!</v>
      </c>
      <c r="E2095" s="14"/>
      <c r="F2095" s="14"/>
      <c r="G2095" s="13" t="s">
        <v>359</v>
      </c>
      <c r="H2095" s="14"/>
      <c r="I2095" s="14"/>
      <c r="J2095" s="14"/>
      <c r="K2095" s="15"/>
    </row>
    <row r="2096" spans="2:11" ht="23.25">
      <c r="B2096" s="13"/>
      <c r="D2096" s="14"/>
      <c r="E2096" s="14"/>
      <c r="F2096" s="14"/>
      <c r="G2096" s="13" t="s">
        <v>358</v>
      </c>
      <c r="H2096" s="14"/>
      <c r="I2096" s="14"/>
      <c r="J2096" s="14"/>
      <c r="K2096" s="15"/>
    </row>
    <row r="2097" spans="2:11" ht="23.25">
      <c r="B2097" s="13"/>
      <c r="D2097" s="14"/>
      <c r="E2097" s="14"/>
      <c r="F2097" s="14"/>
      <c r="G2097" s="13"/>
      <c r="H2097" s="14"/>
      <c r="I2097" s="14"/>
      <c r="J2097" s="14"/>
      <c r="K2097" s="15"/>
    </row>
    <row r="2098" spans="2:11" ht="23.25">
      <c r="B2098" s="13"/>
      <c r="D2098" s="14"/>
      <c r="E2098" s="14"/>
      <c r="F2098" s="14"/>
      <c r="G2098" s="13"/>
      <c r="H2098" s="14"/>
      <c r="I2098" s="14"/>
      <c r="J2098" s="14"/>
      <c r="K2098" s="15"/>
    </row>
    <row r="2099" spans="2:11" ht="23.25">
      <c r="B2099" s="13"/>
      <c r="C2099" s="14"/>
      <c r="D2099" s="14"/>
      <c r="E2099" s="14"/>
      <c r="F2099" s="14"/>
      <c r="G2099" s="13"/>
      <c r="H2099" s="14"/>
      <c r="I2099" s="14"/>
      <c r="J2099" s="14"/>
      <c r="K2099" s="15"/>
    </row>
    <row r="2100" spans="2:11" ht="23.25">
      <c r="B2100" s="13"/>
      <c r="C2100" s="14"/>
      <c r="D2100" s="14"/>
      <c r="E2100" s="14"/>
      <c r="F2100" s="14"/>
      <c r="G2100" s="13"/>
      <c r="H2100" s="14"/>
      <c r="I2100" s="14"/>
      <c r="J2100" s="14"/>
      <c r="K2100" s="15"/>
    </row>
    <row r="2101" spans="2:11" ht="23.25">
      <c r="B2101" s="13"/>
      <c r="C2101" s="14"/>
      <c r="D2101" s="14"/>
      <c r="E2101" s="14"/>
      <c r="F2101" s="14"/>
      <c r="G2101" s="13"/>
      <c r="H2101" s="14"/>
      <c r="I2101" s="14"/>
      <c r="J2101" s="14"/>
      <c r="K2101" s="15"/>
    </row>
    <row r="2102" spans="2:11" ht="23.25">
      <c r="B2102" s="439"/>
      <c r="C2102" s="14"/>
      <c r="D2102" s="14"/>
      <c r="E2102" s="14"/>
      <c r="F2102" s="14"/>
      <c r="G2102" s="13"/>
      <c r="H2102" s="14"/>
      <c r="I2102" s="14"/>
      <c r="J2102" s="14"/>
      <c r="K2102" s="15"/>
    </row>
    <row r="2103" spans="2:11" ht="23.25">
      <c r="B2103" s="17" t="s">
        <v>1</v>
      </c>
      <c r="C2103" s="18">
        <f>+C2085</f>
        <v>30</v>
      </c>
      <c r="D2103" s="19" t="str">
        <f>+D2085</f>
        <v>เดือน สิงหาคม  พ.ศ.2560</v>
      </c>
      <c r="E2103" s="19"/>
      <c r="F2103" s="19"/>
      <c r="G2103" s="17" t="s">
        <v>1</v>
      </c>
      <c r="H2103" s="18">
        <f>+C2103</f>
        <v>30</v>
      </c>
      <c r="I2103" s="19" t="str">
        <f>+D2085</f>
        <v>เดือน สิงหาคม  พ.ศ.2560</v>
      </c>
      <c r="J2103" s="19"/>
      <c r="K2103" s="20"/>
    </row>
    <row r="2104" spans="2:11" ht="23.25">
      <c r="B2104" s="440"/>
      <c r="C2104" s="25"/>
      <c r="D2104" s="14"/>
      <c r="E2104" s="14"/>
      <c r="F2104" s="14"/>
      <c r="G2104" s="440"/>
      <c r="H2104" s="25"/>
      <c r="I2104" s="14"/>
      <c r="J2104" s="14"/>
      <c r="K2104" s="14"/>
    </row>
    <row r="2105" ht="23.25">
      <c r="B2105" s="6" t="s">
        <v>40</v>
      </c>
    </row>
    <row r="2113" spans="3:10" ht="23.25">
      <c r="C2113" s="516" t="s">
        <v>54</v>
      </c>
      <c r="D2113" s="516"/>
      <c r="E2113" s="516"/>
      <c r="F2113" s="516"/>
      <c r="G2113" s="516"/>
      <c r="H2113" s="516"/>
      <c r="I2113" s="516"/>
      <c r="J2113" s="516"/>
    </row>
    <row r="2114" spans="3:10" ht="23.25">
      <c r="C2114" s="516" t="s">
        <v>75</v>
      </c>
      <c r="D2114" s="516"/>
      <c r="E2114" s="516"/>
      <c r="F2114" s="516"/>
      <c r="G2114" s="516"/>
      <c r="H2114" s="516"/>
      <c r="I2114" s="516"/>
      <c r="J2114" s="516"/>
    </row>
    <row r="2115" spans="9:11" ht="23.25">
      <c r="I2115" s="7" t="s">
        <v>53</v>
      </c>
      <c r="J2115" s="6">
        <v>37</v>
      </c>
      <c r="K2115" s="6" t="s">
        <v>52</v>
      </c>
    </row>
    <row r="2116" spans="6:8" ht="23.25">
      <c r="F2116" s="7" t="s">
        <v>1</v>
      </c>
      <c r="G2116" s="489">
        <v>28</v>
      </c>
      <c r="H2116" s="6" t="s">
        <v>917</v>
      </c>
    </row>
    <row r="2117" ht="23.25">
      <c r="B2117" s="6" t="s">
        <v>42</v>
      </c>
    </row>
    <row r="2118" spans="2:3" ht="23.25">
      <c r="B2118" s="6" t="s">
        <v>2</v>
      </c>
      <c r="C2118" s="6" t="s">
        <v>73</v>
      </c>
    </row>
    <row r="2119" ht="23.25">
      <c r="B2119" s="6" t="str">
        <f>+'2.รายงานจัดทำเช็ค'!F38</f>
        <v>โครงการเพื่อจัดบริการดูแลระยะยาวด้านสาธารณสุขสำหรับผู้สูงอายุที่มีภาวะพึ่งพิง</v>
      </c>
    </row>
    <row r="2120" spans="2:6" ht="23.25">
      <c r="B2120" s="6" t="s">
        <v>72</v>
      </c>
      <c r="F2120" s="6" t="s">
        <v>346</v>
      </c>
    </row>
    <row r="2121" spans="2:8" ht="23.25">
      <c r="B2121" s="6" t="s">
        <v>16</v>
      </c>
      <c r="C2121" s="8">
        <f>+'2.รายงานจัดทำเช็ค'!G38</f>
        <v>45000</v>
      </c>
      <c r="D2121" s="6" t="s">
        <v>74</v>
      </c>
      <c r="H2121" s="6" t="str">
        <f>+F2120</f>
        <v>โรงพยาบาลส่งเสริมสุขภาพตำบลโอโล</v>
      </c>
    </row>
    <row r="2122" spans="2:6" ht="23.25">
      <c r="B2122" s="6" t="s">
        <v>5</v>
      </c>
      <c r="E2122" s="8">
        <f>+C2121</f>
        <v>45000</v>
      </c>
      <c r="F2122" s="6" t="s">
        <v>6</v>
      </c>
    </row>
    <row r="2123" spans="2:8" ht="23.25">
      <c r="B2123" s="6" t="s">
        <v>79</v>
      </c>
      <c r="G2123" s="8" t="s">
        <v>660</v>
      </c>
      <c r="H2123" s="6" t="s">
        <v>7</v>
      </c>
    </row>
    <row r="2124" spans="2:7" ht="23.25">
      <c r="B2124" s="6" t="s">
        <v>80</v>
      </c>
      <c r="G2124" s="6" t="str">
        <f>+'2.รายงานจัดทำเช็ค'!H38</f>
        <v>นายณรงค์  กุลแก้ว</v>
      </c>
    </row>
    <row r="2125" spans="2:7" ht="23.25">
      <c r="B2125" s="6" t="str">
        <f>+'2.รายงานจัดทำเช็ค'!J38</f>
        <v>น.ส.หทัยชนก ปกคุ้ม</v>
      </c>
      <c r="E2125" s="6" t="s">
        <v>31</v>
      </c>
      <c r="G2125" s="6" t="str">
        <f>+'2.รายงานจัดทำเช็ค'!I38</f>
        <v>นางสาวสุจิตตรา กอบการดี</v>
      </c>
    </row>
    <row r="2126" ht="23.25">
      <c r="D2126" s="6" t="s">
        <v>55</v>
      </c>
    </row>
    <row r="2127" ht="23.25">
      <c r="D2127" s="6" t="s">
        <v>9</v>
      </c>
    </row>
    <row r="2128" ht="23.25">
      <c r="D2128" s="6" t="s">
        <v>10</v>
      </c>
    </row>
    <row r="2129" spans="2:11" ht="23.25">
      <c r="B2129" s="9" t="s">
        <v>76</v>
      </c>
      <c r="C2129" s="10" t="s">
        <v>45</v>
      </c>
      <c r="D2129" s="10"/>
      <c r="E2129" s="10"/>
      <c r="F2129" s="10"/>
      <c r="G2129" s="11" t="s">
        <v>43</v>
      </c>
      <c r="H2129" s="10" t="s">
        <v>44</v>
      </c>
      <c r="I2129" s="10"/>
      <c r="J2129" s="10"/>
      <c r="K2129" s="12"/>
    </row>
    <row r="2130" spans="2:11" ht="23.25">
      <c r="B2130" s="13"/>
      <c r="C2130" s="14" t="s">
        <v>46</v>
      </c>
      <c r="D2130" s="14"/>
      <c r="E2130" s="14"/>
      <c r="F2130" s="14"/>
      <c r="G2130" s="490" t="s">
        <v>47</v>
      </c>
      <c r="H2130" s="14" t="s">
        <v>15</v>
      </c>
      <c r="I2130" s="14"/>
      <c r="J2130" s="14"/>
      <c r="K2130" s="15"/>
    </row>
    <row r="2131" spans="2:11" ht="23.25">
      <c r="B2131" s="490" t="s">
        <v>12</v>
      </c>
      <c r="C2131" s="16">
        <f>+E2122</f>
        <v>45000</v>
      </c>
      <c r="D2131" s="14" t="s">
        <v>17</v>
      </c>
      <c r="E2131" s="14"/>
      <c r="F2131" s="14"/>
      <c r="G2131" s="13"/>
      <c r="H2131" s="491" t="s">
        <v>16</v>
      </c>
      <c r="I2131" s="16">
        <f>+C2131</f>
        <v>45000</v>
      </c>
      <c r="J2131" s="14" t="s">
        <v>17</v>
      </c>
      <c r="K2131" s="15"/>
    </row>
    <row r="2132" spans="2:11" ht="23.25">
      <c r="B2132" s="13"/>
      <c r="C2132" s="14" t="s">
        <v>918</v>
      </c>
      <c r="D2132" s="14"/>
      <c r="E2132" s="14"/>
      <c r="F2132" s="14"/>
      <c r="G2132" s="13"/>
      <c r="H2132" s="14"/>
      <c r="I2132" s="14"/>
      <c r="J2132" s="14"/>
      <c r="K2132" s="15"/>
    </row>
    <row r="2133" spans="2:11" ht="23.25">
      <c r="B2133" s="13"/>
      <c r="C2133" s="14"/>
      <c r="D2133" s="14"/>
      <c r="E2133" s="14"/>
      <c r="F2133" s="14"/>
      <c r="G2133" s="13"/>
      <c r="H2133" s="14"/>
      <c r="I2133" s="14"/>
      <c r="J2133" s="14"/>
      <c r="K2133" s="15"/>
    </row>
    <row r="2134" spans="2:11" ht="23.25">
      <c r="B2134" s="13" t="s">
        <v>3</v>
      </c>
      <c r="C2134" s="14"/>
      <c r="D2134" s="14"/>
      <c r="E2134" s="14"/>
      <c r="F2134" s="14"/>
      <c r="G2134" s="13" t="s">
        <v>14</v>
      </c>
      <c r="H2134" s="14"/>
      <c r="I2134" s="14"/>
      <c r="J2134" s="14"/>
      <c r="K2134" s="15"/>
    </row>
    <row r="2135" spans="2:11" ht="23.25">
      <c r="B2135" s="13" t="s">
        <v>13</v>
      </c>
      <c r="C2135" s="14"/>
      <c r="D2135" s="14"/>
      <c r="E2135" s="14"/>
      <c r="F2135" s="14"/>
      <c r="G2135" s="13" t="s">
        <v>2</v>
      </c>
      <c r="H2135" s="14" t="s">
        <v>8</v>
      </c>
      <c r="I2135" s="14"/>
      <c r="J2135" s="14"/>
      <c r="K2135" s="15"/>
    </row>
    <row r="2136" spans="2:11" ht="23.25">
      <c r="B2136" s="17" t="s">
        <v>1</v>
      </c>
      <c r="C2136" s="18">
        <f>+G2116</f>
        <v>28</v>
      </c>
      <c r="D2136" s="19" t="str">
        <f>+D2144</f>
        <v>เดือน กันยายน  พ.ศ.2560</v>
      </c>
      <c r="E2136" s="19"/>
      <c r="F2136" s="19"/>
      <c r="G2136" s="17" t="s">
        <v>1</v>
      </c>
      <c r="H2136" s="18">
        <f>+C2136</f>
        <v>28</v>
      </c>
      <c r="I2136" s="19" t="str">
        <f>+D2136</f>
        <v>เดือน กันยายน  พ.ศ.2560</v>
      </c>
      <c r="J2136" s="19"/>
      <c r="K2136" s="20"/>
    </row>
    <row r="2137" spans="2:11" ht="23.25">
      <c r="B2137" s="11" t="s">
        <v>42</v>
      </c>
      <c r="C2137" s="10"/>
      <c r="D2137" s="10"/>
      <c r="E2137" s="10"/>
      <c r="F2137" s="10"/>
      <c r="G2137" s="9" t="s">
        <v>47</v>
      </c>
      <c r="H2137" s="10" t="s">
        <v>22</v>
      </c>
      <c r="I2137" s="10"/>
      <c r="J2137" s="10"/>
      <c r="K2137" s="12"/>
    </row>
    <row r="2138" spans="2:11" ht="23.25">
      <c r="B2138" s="490" t="s">
        <v>47</v>
      </c>
      <c r="C2138" s="14" t="s">
        <v>18</v>
      </c>
      <c r="D2138" s="14"/>
      <c r="E2138" s="14"/>
      <c r="F2138" s="14"/>
      <c r="G2138" s="13"/>
      <c r="H2138" s="491"/>
      <c r="I2138" s="16"/>
      <c r="J2138" s="14"/>
      <c r="K2138" s="15"/>
    </row>
    <row r="2139" spans="2:11" ht="23.25">
      <c r="B2139" s="490" t="s">
        <v>19</v>
      </c>
      <c r="C2139" s="16">
        <f>+C2131</f>
        <v>45000</v>
      </c>
      <c r="D2139" s="14" t="s">
        <v>17</v>
      </c>
      <c r="E2139" s="14"/>
      <c r="F2139" s="14"/>
      <c r="G2139" s="13"/>
      <c r="H2139" s="491" t="s">
        <v>19</v>
      </c>
      <c r="I2139" s="21">
        <f>+C2139</f>
        <v>45000</v>
      </c>
      <c r="J2139" s="14" t="s">
        <v>17</v>
      </c>
      <c r="K2139" s="15"/>
    </row>
    <row r="2140" spans="2:11" ht="23.25">
      <c r="B2140" s="490"/>
      <c r="C2140" s="16"/>
      <c r="D2140" s="14"/>
      <c r="E2140" s="14"/>
      <c r="F2140" s="14"/>
      <c r="G2140" s="13"/>
      <c r="H2140" s="14"/>
      <c r="I2140" s="14"/>
      <c r="J2140" s="14"/>
      <c r="K2140" s="15"/>
    </row>
    <row r="2141" spans="2:11" ht="23.25">
      <c r="B2141" s="13"/>
      <c r="C2141" s="14" t="s">
        <v>20</v>
      </c>
      <c r="D2141" s="14"/>
      <c r="E2141" s="14"/>
      <c r="F2141" s="14"/>
      <c r="G2141" s="13"/>
      <c r="H2141" s="14" t="s">
        <v>23</v>
      </c>
      <c r="I2141" s="14"/>
      <c r="J2141" s="14"/>
      <c r="K2141" s="15"/>
    </row>
    <row r="2142" spans="2:11" ht="23.25">
      <c r="B2142" s="13"/>
      <c r="C2142" s="14" t="s">
        <v>21</v>
      </c>
      <c r="D2142" s="14"/>
      <c r="E2142" s="14"/>
      <c r="F2142" s="14"/>
      <c r="G2142" s="13" t="s">
        <v>25</v>
      </c>
      <c r="H2142" s="14"/>
      <c r="I2142" s="14"/>
      <c r="J2142" s="14"/>
      <c r="K2142" s="15"/>
    </row>
    <row r="2143" spans="2:11" ht="23.25">
      <c r="B2143" s="13" t="s">
        <v>26</v>
      </c>
      <c r="C2143" s="14"/>
      <c r="D2143" s="14"/>
      <c r="E2143" s="14"/>
      <c r="F2143" s="14"/>
      <c r="G2143" s="13" t="s">
        <v>24</v>
      </c>
      <c r="H2143" s="14"/>
      <c r="I2143" s="14"/>
      <c r="J2143" s="14"/>
      <c r="K2143" s="15"/>
    </row>
    <row r="2144" spans="2:11" ht="23.25">
      <c r="B2144" s="17" t="s">
        <v>1</v>
      </c>
      <c r="C2144" s="18">
        <f>+C2136</f>
        <v>28</v>
      </c>
      <c r="D2144" s="19" t="str">
        <f>+H2116</f>
        <v>เดือน กันยายน  พ.ศ.2560</v>
      </c>
      <c r="E2144" s="19"/>
      <c r="F2144" s="19"/>
      <c r="G2144" s="17" t="s">
        <v>1</v>
      </c>
      <c r="H2144" s="18">
        <f>+C2144</f>
        <v>28</v>
      </c>
      <c r="I2144" s="19" t="str">
        <f>+D2144</f>
        <v>เดือน กันยายน  พ.ศ.2560</v>
      </c>
      <c r="J2144" s="19"/>
      <c r="K2144" s="20"/>
    </row>
    <row r="2145" spans="2:11" ht="23.25">
      <c r="B2145" s="9" t="s">
        <v>50</v>
      </c>
      <c r="C2145" s="22" t="s">
        <v>47</v>
      </c>
      <c r="D2145" s="23" t="s">
        <v>49</v>
      </c>
      <c r="E2145" s="22" t="s">
        <v>47</v>
      </c>
      <c r="F2145" s="23" t="s">
        <v>48</v>
      </c>
      <c r="G2145" s="517" t="s">
        <v>51</v>
      </c>
      <c r="H2145" s="518"/>
      <c r="I2145" s="518"/>
      <c r="J2145" s="518"/>
      <c r="K2145" s="519"/>
    </row>
    <row r="2146" spans="2:11" ht="23.25">
      <c r="B2146" s="13" t="s">
        <v>77</v>
      </c>
      <c r="C2146" s="14"/>
      <c r="D2146" s="14"/>
      <c r="E2146" s="14"/>
      <c r="F2146" s="14"/>
      <c r="G2146" s="13"/>
      <c r="H2146" s="14"/>
      <c r="I2146" s="14"/>
      <c r="J2146" s="14"/>
      <c r="K2146" s="15"/>
    </row>
    <row r="2147" spans="2:11" ht="23.25">
      <c r="B2147" s="13" t="s">
        <v>27</v>
      </c>
      <c r="C2147" s="14" t="str">
        <f>+'2.รายงานจัดทำเช็ค'!D38</f>
        <v>020-0-4358350-8</v>
      </c>
      <c r="D2147" s="14"/>
      <c r="E2147" s="14"/>
      <c r="F2147" s="14"/>
      <c r="G2147" s="13" t="s">
        <v>35</v>
      </c>
      <c r="H2147" s="14"/>
      <c r="I2147" s="14"/>
      <c r="J2147" s="14"/>
      <c r="K2147" s="15"/>
    </row>
    <row r="2148" spans="2:11" ht="23.25">
      <c r="B2148" s="490" t="s">
        <v>28</v>
      </c>
      <c r="C2148" s="14" t="str">
        <f>+'2.รายงานจัดทำเช็ค'!C38</f>
        <v>24323681</v>
      </c>
      <c r="D2148" s="14"/>
      <c r="E2148" s="14"/>
      <c r="F2148" s="24"/>
      <c r="G2148" s="13" t="s">
        <v>36</v>
      </c>
      <c r="H2148" s="14"/>
      <c r="I2148" s="14"/>
      <c r="J2148" s="14"/>
      <c r="K2148" s="15"/>
    </row>
    <row r="2149" spans="2:11" ht="23.25">
      <c r="B2149" s="490" t="s">
        <v>1</v>
      </c>
      <c r="C2149" s="25">
        <f>+C2144</f>
        <v>28</v>
      </c>
      <c r="D2149" s="14" t="str">
        <f>+D2144</f>
        <v>เดือน กันยายน  พ.ศ.2560</v>
      </c>
      <c r="E2149" s="14"/>
      <c r="F2149" s="14"/>
      <c r="G2149" s="13"/>
      <c r="H2149" s="14"/>
      <c r="I2149" s="14"/>
      <c r="J2149" s="14"/>
      <c r="K2149" s="15"/>
    </row>
    <row r="2150" spans="2:11" ht="23.25">
      <c r="B2150" s="13" t="s">
        <v>29</v>
      </c>
      <c r="C2150" s="16">
        <f>+C2139</f>
        <v>45000</v>
      </c>
      <c r="D2150" s="14" t="s">
        <v>17</v>
      </c>
      <c r="E2150" s="14"/>
      <c r="F2150" s="14"/>
      <c r="G2150" s="13" t="s">
        <v>37</v>
      </c>
      <c r="H2150" s="14"/>
      <c r="I2150" s="14"/>
      <c r="J2150" s="14"/>
      <c r="K2150" s="15"/>
    </row>
    <row r="2151" spans="2:11" ht="23.25">
      <c r="B2151" s="13"/>
      <c r="C2151" s="14" t="str">
        <f>+C2132</f>
        <v>(สี่หมื่นห้าพันบาทถ้วน)</v>
      </c>
      <c r="D2151" s="14"/>
      <c r="E2151" s="14"/>
      <c r="F2151" s="14"/>
      <c r="G2151" s="13" t="s">
        <v>357</v>
      </c>
      <c r="H2151" s="14"/>
      <c r="I2151" s="14"/>
      <c r="J2151" s="14"/>
      <c r="K2151" s="15"/>
    </row>
    <row r="2152" spans="2:11" ht="23.25">
      <c r="B2152" s="13" t="s">
        <v>32</v>
      </c>
      <c r="C2152" s="14" t="str">
        <f>+G2124</f>
        <v>นายณรงค์  กุลแก้ว</v>
      </c>
      <c r="D2152" s="14"/>
      <c r="E2152" s="14" t="str">
        <f>+B2125</f>
        <v>น.ส.หทัยชนก ปกคุ้ม</v>
      </c>
      <c r="F2152" s="14"/>
      <c r="G2152" s="13"/>
      <c r="H2152" s="14"/>
      <c r="I2152" s="14"/>
      <c r="J2152" s="14"/>
      <c r="K2152" s="15"/>
    </row>
    <row r="2153" spans="2:11" ht="23.25">
      <c r="B2153" s="26"/>
      <c r="C2153" s="19" t="str">
        <f>+G2125</f>
        <v>นางสาวสุจิตตรา กอบการดี</v>
      </c>
      <c r="D2153" s="19"/>
      <c r="E2153" s="19"/>
      <c r="F2153" s="19"/>
      <c r="G2153" s="26"/>
      <c r="H2153" s="19"/>
      <c r="I2153" s="19"/>
      <c r="J2153" s="19"/>
      <c r="K2153" s="20"/>
    </row>
    <row r="2154" spans="3:10" ht="23.25">
      <c r="C2154" s="520" t="s">
        <v>4</v>
      </c>
      <c r="D2154" s="520"/>
      <c r="E2154" s="520"/>
      <c r="F2154" s="520"/>
      <c r="G2154" s="520"/>
      <c r="H2154" s="520"/>
      <c r="I2154" s="520"/>
      <c r="J2154" s="520"/>
    </row>
    <row r="2155" spans="2:11" ht="23.25">
      <c r="B2155" s="11"/>
      <c r="C2155" s="10"/>
      <c r="D2155" s="10"/>
      <c r="E2155" s="10"/>
      <c r="F2155" s="10"/>
      <c r="G2155" s="11"/>
      <c r="H2155" s="10"/>
      <c r="I2155" s="10"/>
      <c r="J2155" s="10"/>
      <c r="K2155" s="12"/>
    </row>
    <row r="2156" spans="2:11" ht="23.25">
      <c r="B2156" s="521" t="s">
        <v>33</v>
      </c>
      <c r="C2156" s="522"/>
      <c r="D2156" s="523">
        <f>+C2150</f>
        <v>45000</v>
      </c>
      <c r="E2156" s="523"/>
      <c r="F2156" s="14" t="s">
        <v>17</v>
      </c>
      <c r="G2156" s="13" t="s">
        <v>38</v>
      </c>
      <c r="H2156" s="14"/>
      <c r="I2156" s="14"/>
      <c r="J2156" s="16">
        <f>+D2156</f>
        <v>45000</v>
      </c>
      <c r="K2156" s="15" t="s">
        <v>17</v>
      </c>
    </row>
    <row r="2157" spans="2:11" ht="23.25">
      <c r="B2157" s="13"/>
      <c r="C2157" s="14"/>
      <c r="D2157" s="14"/>
      <c r="E2157" s="14"/>
      <c r="F2157" s="14"/>
      <c r="G2157" s="13"/>
      <c r="H2157" s="14"/>
      <c r="I2157" s="14"/>
      <c r="J2157" s="14"/>
      <c r="K2157" s="15"/>
    </row>
    <row r="2158" spans="2:11" ht="23.25">
      <c r="B2158" s="13" t="s">
        <v>78</v>
      </c>
      <c r="D2158" s="14"/>
      <c r="E2158" s="14"/>
      <c r="F2158" s="14"/>
      <c r="G2158" s="13"/>
      <c r="H2158" s="14" t="s">
        <v>39</v>
      </c>
      <c r="I2158" s="14"/>
      <c r="J2158" s="14"/>
      <c r="K2158" s="15"/>
    </row>
    <row r="2159" spans="2:11" ht="23.25">
      <c r="B2159" s="13"/>
      <c r="D2159" s="14" t="str">
        <f>+G2124</f>
        <v>นายณรงค์  กุลแก้ว</v>
      </c>
      <c r="E2159" s="14"/>
      <c r="F2159" s="14"/>
      <c r="G2159" s="13" t="s">
        <v>359</v>
      </c>
      <c r="H2159" s="14"/>
      <c r="I2159" s="14"/>
      <c r="J2159" s="14"/>
      <c r="K2159" s="15"/>
    </row>
    <row r="2160" spans="2:11" ht="23.25">
      <c r="B2160" s="13"/>
      <c r="D2160" s="14"/>
      <c r="E2160" s="14"/>
      <c r="F2160" s="14"/>
      <c r="G2160" s="13" t="s">
        <v>358</v>
      </c>
      <c r="H2160" s="14"/>
      <c r="I2160" s="14"/>
      <c r="J2160" s="14"/>
      <c r="K2160" s="15"/>
    </row>
    <row r="2161" spans="2:11" ht="23.25">
      <c r="B2161" s="13" t="s">
        <v>78</v>
      </c>
      <c r="D2161" s="14"/>
      <c r="E2161" s="14"/>
      <c r="F2161" s="14"/>
      <c r="G2161" s="13"/>
      <c r="H2161" s="14"/>
      <c r="I2161" s="14"/>
      <c r="J2161" s="14"/>
      <c r="K2161" s="15"/>
    </row>
    <row r="2162" spans="2:11" ht="23.25">
      <c r="B2162" s="13"/>
      <c r="D2162" s="14" t="str">
        <f>+B2125</f>
        <v>น.ส.หทัยชนก ปกคุ้ม</v>
      </c>
      <c r="E2162" s="14"/>
      <c r="F2162" s="14"/>
      <c r="G2162" s="13"/>
      <c r="H2162" s="14"/>
      <c r="I2162" s="14"/>
      <c r="J2162" s="14"/>
      <c r="K2162" s="15"/>
    </row>
    <row r="2163" spans="2:11" ht="23.25">
      <c r="B2163" s="13"/>
      <c r="C2163" s="14"/>
      <c r="D2163" s="14"/>
      <c r="E2163" s="14"/>
      <c r="F2163" s="14"/>
      <c r="G2163" s="13"/>
      <c r="H2163" s="14"/>
      <c r="I2163" s="14"/>
      <c r="J2163" s="14"/>
      <c r="K2163" s="15"/>
    </row>
    <row r="2164" spans="2:11" ht="23.25">
      <c r="B2164" s="13" t="s">
        <v>78</v>
      </c>
      <c r="C2164" s="14"/>
      <c r="D2164" s="14"/>
      <c r="E2164" s="14"/>
      <c r="F2164" s="14"/>
      <c r="G2164" s="13"/>
      <c r="H2164" s="14"/>
      <c r="I2164" s="14"/>
      <c r="J2164" s="14"/>
      <c r="K2164" s="15"/>
    </row>
    <row r="2165" spans="2:11" ht="23.25">
      <c r="B2165" s="13"/>
      <c r="C2165" s="14"/>
      <c r="D2165" s="14" t="str">
        <f>+C2153</f>
        <v>นางสาวสุจิตตรา กอบการดี</v>
      </c>
      <c r="E2165" s="14"/>
      <c r="F2165" s="14"/>
      <c r="G2165" s="13"/>
      <c r="H2165" s="14"/>
      <c r="I2165" s="14"/>
      <c r="J2165" s="14"/>
      <c r="K2165" s="15"/>
    </row>
    <row r="2166" spans="2:11" ht="23.25">
      <c r="B2166" s="490"/>
      <c r="C2166" s="14"/>
      <c r="D2166" s="14"/>
      <c r="E2166" s="14"/>
      <c r="F2166" s="14"/>
      <c r="G2166" s="13"/>
      <c r="H2166" s="14"/>
      <c r="I2166" s="14"/>
      <c r="J2166" s="14"/>
      <c r="K2166" s="15"/>
    </row>
    <row r="2167" spans="2:11" ht="23.25">
      <c r="B2167" s="17" t="s">
        <v>1</v>
      </c>
      <c r="C2167" s="18">
        <f>+C2149</f>
        <v>28</v>
      </c>
      <c r="D2167" s="19" t="str">
        <f>+D2149</f>
        <v>เดือน กันยายน  พ.ศ.2560</v>
      </c>
      <c r="E2167" s="19"/>
      <c r="F2167" s="19"/>
      <c r="G2167" s="17" t="s">
        <v>1</v>
      </c>
      <c r="H2167" s="18">
        <f>+C2167</f>
        <v>28</v>
      </c>
      <c r="I2167" s="19" t="str">
        <f>+D2167</f>
        <v>เดือน กันยายน  พ.ศ.2560</v>
      </c>
      <c r="J2167" s="19"/>
      <c r="K2167" s="20"/>
    </row>
    <row r="2168" spans="2:11" ht="23.25">
      <c r="B2168" s="491"/>
      <c r="C2168" s="25"/>
      <c r="D2168" s="14"/>
      <c r="E2168" s="14"/>
      <c r="F2168" s="14"/>
      <c r="G2168" s="491"/>
      <c r="H2168" s="25"/>
      <c r="I2168" s="14"/>
      <c r="J2168" s="14"/>
      <c r="K2168" s="14"/>
    </row>
    <row r="2169" ht="23.25">
      <c r="B2169" s="6" t="s">
        <v>40</v>
      </c>
    </row>
  </sheetData>
  <sheetProtection/>
  <mergeCells count="204">
    <mergeCell ref="C2026:J2026"/>
    <mergeCell ref="B2028:C2028"/>
    <mergeCell ref="D2028:E2028"/>
    <mergeCell ref="C1962:J1962"/>
    <mergeCell ref="B1964:C1964"/>
    <mergeCell ref="D1964:E1964"/>
    <mergeCell ref="C1985:J1985"/>
    <mergeCell ref="C1986:J1986"/>
    <mergeCell ref="G2017:K2017"/>
    <mergeCell ref="C1898:J1898"/>
    <mergeCell ref="B1900:C1900"/>
    <mergeCell ref="D1900:E1900"/>
    <mergeCell ref="C1921:J1921"/>
    <mergeCell ref="C1922:J1922"/>
    <mergeCell ref="G1953:K1953"/>
    <mergeCell ref="C1834:J1834"/>
    <mergeCell ref="B1836:C1836"/>
    <mergeCell ref="D1836:E1836"/>
    <mergeCell ref="C1857:J1857"/>
    <mergeCell ref="C1858:J1858"/>
    <mergeCell ref="G1889:K1889"/>
    <mergeCell ref="C1770:J1770"/>
    <mergeCell ref="B1772:C1772"/>
    <mergeCell ref="D1772:E1772"/>
    <mergeCell ref="C1793:J1793"/>
    <mergeCell ref="C1794:J1794"/>
    <mergeCell ref="G1825:K1825"/>
    <mergeCell ref="C1706:J1706"/>
    <mergeCell ref="B1708:C1708"/>
    <mergeCell ref="D1708:E1708"/>
    <mergeCell ref="C1729:J1729"/>
    <mergeCell ref="C1730:J1730"/>
    <mergeCell ref="G1761:K1761"/>
    <mergeCell ref="C1642:J1642"/>
    <mergeCell ref="B1644:C1644"/>
    <mergeCell ref="D1644:E1644"/>
    <mergeCell ref="C1665:J1665"/>
    <mergeCell ref="C1666:J1666"/>
    <mergeCell ref="G1697:K1697"/>
    <mergeCell ref="C1578:J1578"/>
    <mergeCell ref="B1580:C1580"/>
    <mergeCell ref="D1580:E1580"/>
    <mergeCell ref="C1601:J1601"/>
    <mergeCell ref="C1602:J1602"/>
    <mergeCell ref="G1633:K1633"/>
    <mergeCell ref="C1514:J1514"/>
    <mergeCell ref="B1516:C1516"/>
    <mergeCell ref="D1516:E1516"/>
    <mergeCell ref="C1537:J1537"/>
    <mergeCell ref="C1538:J1538"/>
    <mergeCell ref="G1569:K1569"/>
    <mergeCell ref="C1450:J1450"/>
    <mergeCell ref="B1452:C1452"/>
    <mergeCell ref="D1452:E1452"/>
    <mergeCell ref="C1473:J1473"/>
    <mergeCell ref="C1474:J1474"/>
    <mergeCell ref="G1505:K1505"/>
    <mergeCell ref="C1386:J1386"/>
    <mergeCell ref="B1388:C1388"/>
    <mergeCell ref="D1388:E1388"/>
    <mergeCell ref="C1409:J1409"/>
    <mergeCell ref="C1410:J1410"/>
    <mergeCell ref="G1441:K1441"/>
    <mergeCell ref="C1345:J1345"/>
    <mergeCell ref="C1346:J1346"/>
    <mergeCell ref="G1377:K1377"/>
    <mergeCell ref="B1260:C1260"/>
    <mergeCell ref="D1260:E1260"/>
    <mergeCell ref="G1313:K1313"/>
    <mergeCell ref="C1322:J1322"/>
    <mergeCell ref="B1324:C1324"/>
    <mergeCell ref="D1324:E1324"/>
    <mergeCell ref="C1281:J1281"/>
    <mergeCell ref="C1282:J1282"/>
    <mergeCell ref="G1185:K1185"/>
    <mergeCell ref="C1194:J1194"/>
    <mergeCell ref="B1196:C1196"/>
    <mergeCell ref="D1196:E1196"/>
    <mergeCell ref="G1249:K1249"/>
    <mergeCell ref="C1258:J1258"/>
    <mergeCell ref="C1153:J1153"/>
    <mergeCell ref="C1154:J1154"/>
    <mergeCell ref="C1217:J1217"/>
    <mergeCell ref="C1218:J1218"/>
    <mergeCell ref="C42:J42"/>
    <mergeCell ref="C1:J1"/>
    <mergeCell ref="C65:J65"/>
    <mergeCell ref="C106:J106"/>
    <mergeCell ref="C129:J129"/>
    <mergeCell ref="C170:J170"/>
    <mergeCell ref="C2:J2"/>
    <mergeCell ref="B44:C44"/>
    <mergeCell ref="D44:E44"/>
    <mergeCell ref="G33:K33"/>
    <mergeCell ref="C66:J66"/>
    <mergeCell ref="G97:K97"/>
    <mergeCell ref="B108:C108"/>
    <mergeCell ref="D108:E108"/>
    <mergeCell ref="C130:J130"/>
    <mergeCell ref="G161:K161"/>
    <mergeCell ref="B172:C172"/>
    <mergeCell ref="D172:E172"/>
    <mergeCell ref="C193:J193"/>
    <mergeCell ref="C194:J194"/>
    <mergeCell ref="G225:K225"/>
    <mergeCell ref="C234:J234"/>
    <mergeCell ref="B236:C236"/>
    <mergeCell ref="D236:E236"/>
    <mergeCell ref="C257:J257"/>
    <mergeCell ref="C258:J258"/>
    <mergeCell ref="G289:K289"/>
    <mergeCell ref="C298:J298"/>
    <mergeCell ref="B300:C300"/>
    <mergeCell ref="D300:E300"/>
    <mergeCell ref="C321:J321"/>
    <mergeCell ref="C322:J322"/>
    <mergeCell ref="G353:K353"/>
    <mergeCell ref="C362:J362"/>
    <mergeCell ref="B428:C428"/>
    <mergeCell ref="D428:E428"/>
    <mergeCell ref="B364:C364"/>
    <mergeCell ref="D364:E364"/>
    <mergeCell ref="C385:J385"/>
    <mergeCell ref="C386:J386"/>
    <mergeCell ref="G417:K417"/>
    <mergeCell ref="C426:J426"/>
    <mergeCell ref="C449:J449"/>
    <mergeCell ref="C450:J450"/>
    <mergeCell ref="G481:K481"/>
    <mergeCell ref="C490:J490"/>
    <mergeCell ref="B492:C492"/>
    <mergeCell ref="D492:E492"/>
    <mergeCell ref="C513:J513"/>
    <mergeCell ref="C514:J514"/>
    <mergeCell ref="G545:K545"/>
    <mergeCell ref="C554:J554"/>
    <mergeCell ref="B556:C556"/>
    <mergeCell ref="D556:E556"/>
    <mergeCell ref="C577:J577"/>
    <mergeCell ref="C578:J578"/>
    <mergeCell ref="G609:K609"/>
    <mergeCell ref="C618:J618"/>
    <mergeCell ref="B620:C620"/>
    <mergeCell ref="D620:E620"/>
    <mergeCell ref="C641:J641"/>
    <mergeCell ref="C642:J642"/>
    <mergeCell ref="G673:K673"/>
    <mergeCell ref="C682:J682"/>
    <mergeCell ref="B684:C684"/>
    <mergeCell ref="D684:E684"/>
    <mergeCell ref="C705:J705"/>
    <mergeCell ref="C706:J706"/>
    <mergeCell ref="G737:K737"/>
    <mergeCell ref="C746:J746"/>
    <mergeCell ref="B748:C748"/>
    <mergeCell ref="D748:E748"/>
    <mergeCell ref="C769:J769"/>
    <mergeCell ref="C770:J770"/>
    <mergeCell ref="G801:K801"/>
    <mergeCell ref="C810:J810"/>
    <mergeCell ref="B812:C812"/>
    <mergeCell ref="D812:E812"/>
    <mergeCell ref="C833:J833"/>
    <mergeCell ref="C834:J834"/>
    <mergeCell ref="G865:K865"/>
    <mergeCell ref="C874:J874"/>
    <mergeCell ref="B876:C876"/>
    <mergeCell ref="D876:E876"/>
    <mergeCell ref="C897:J897"/>
    <mergeCell ref="C898:J898"/>
    <mergeCell ref="G929:K929"/>
    <mergeCell ref="C938:J938"/>
    <mergeCell ref="B940:C940"/>
    <mergeCell ref="D940:E940"/>
    <mergeCell ref="C961:J961"/>
    <mergeCell ref="C962:J962"/>
    <mergeCell ref="G993:K993"/>
    <mergeCell ref="C1002:J1002"/>
    <mergeCell ref="B1004:C1004"/>
    <mergeCell ref="D1004:E1004"/>
    <mergeCell ref="C1025:J1025"/>
    <mergeCell ref="C1026:J1026"/>
    <mergeCell ref="G1057:K1057"/>
    <mergeCell ref="C1066:J1066"/>
    <mergeCell ref="B1132:C1132"/>
    <mergeCell ref="D1132:E1132"/>
    <mergeCell ref="B1068:C1068"/>
    <mergeCell ref="D1068:E1068"/>
    <mergeCell ref="C1089:J1089"/>
    <mergeCell ref="C1090:J1090"/>
    <mergeCell ref="G1121:K1121"/>
    <mergeCell ref="C1130:J1130"/>
    <mergeCell ref="C2049:J2049"/>
    <mergeCell ref="C2050:J2050"/>
    <mergeCell ref="G2081:K2081"/>
    <mergeCell ref="C2090:J2090"/>
    <mergeCell ref="B2092:C2092"/>
    <mergeCell ref="D2092:E2092"/>
    <mergeCell ref="C2113:J2113"/>
    <mergeCell ref="C2114:J2114"/>
    <mergeCell ref="G2145:K2145"/>
    <mergeCell ref="C2154:J2154"/>
    <mergeCell ref="B2156:C2156"/>
    <mergeCell ref="D2156:E2156"/>
  </mergeCells>
  <printOptions/>
  <pageMargins left="0.31496062992125984" right="0.11811023622047245" top="0.5511811023622047" bottom="0.5511811023622047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7"/>
  <sheetViews>
    <sheetView view="pageBreakPreview" zoomScale="150" zoomScaleNormal="130" zoomScaleSheetLayoutView="150" zoomScalePageLayoutView="0" workbookViewId="0" topLeftCell="A282">
      <selection activeCell="L282" sqref="L282"/>
    </sheetView>
  </sheetViews>
  <sheetFormatPr defaultColWidth="9.140625" defaultRowHeight="15"/>
  <cols>
    <col min="1" max="1" width="2.57421875" style="5" customWidth="1"/>
    <col min="2" max="2" width="8.28125" style="57" customWidth="1"/>
    <col min="3" max="3" width="9.28125" style="1" customWidth="1"/>
    <col min="4" max="4" width="3.00390625" style="1" customWidth="1"/>
    <col min="5" max="5" width="6.140625" style="1" customWidth="1"/>
    <col min="6" max="6" width="3.00390625" style="1" customWidth="1"/>
    <col min="7" max="7" width="5.421875" style="1" customWidth="1"/>
    <col min="8" max="8" width="3.140625" style="1" customWidth="1"/>
    <col min="9" max="9" width="21.00390625" style="1" customWidth="1"/>
    <col min="10" max="10" width="11.00390625" style="2" customWidth="1"/>
    <col min="11" max="11" width="3.57421875" style="2" customWidth="1"/>
    <col min="12" max="12" width="14.28125" style="1" customWidth="1"/>
    <col min="13" max="13" width="11.57421875" style="2" customWidth="1"/>
    <col min="14" max="14" width="4.28125" style="28" customWidth="1"/>
    <col min="15" max="15" width="4.421875" style="1" customWidth="1"/>
    <col min="16" max="16384" width="9.00390625" style="1" customWidth="1"/>
  </cols>
  <sheetData>
    <row r="1" spans="2:13" ht="23.25">
      <c r="B1" s="514" t="s">
        <v>84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/>
    </row>
    <row r="2" spans="2:13" ht="23.25">
      <c r="B2" s="514" t="s">
        <v>83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/>
    </row>
    <row r="3" spans="4:12" ht="23.25">
      <c r="D3" s="41"/>
      <c r="E3" s="41"/>
      <c r="F3" s="41"/>
      <c r="G3" s="67" t="s">
        <v>1</v>
      </c>
      <c r="H3" s="78">
        <v>21</v>
      </c>
      <c r="I3" s="8" t="s">
        <v>11</v>
      </c>
      <c r="K3" s="8"/>
      <c r="L3" s="6" t="s">
        <v>352</v>
      </c>
    </row>
    <row r="4" spans="2:12" ht="23.25">
      <c r="B4" s="30" t="s">
        <v>85</v>
      </c>
      <c r="C4" s="30" t="s">
        <v>86</v>
      </c>
      <c r="D4" s="527" t="s">
        <v>87</v>
      </c>
      <c r="E4" s="528"/>
      <c r="F4" s="524" t="s">
        <v>88</v>
      </c>
      <c r="G4" s="526"/>
      <c r="H4" s="61"/>
      <c r="I4" s="30" t="s">
        <v>89</v>
      </c>
      <c r="J4" s="47" t="s">
        <v>29</v>
      </c>
      <c r="K4" s="47"/>
      <c r="L4" s="30" t="s">
        <v>90</v>
      </c>
    </row>
    <row r="5" spans="2:15" ht="23.25">
      <c r="B5" s="90" t="s">
        <v>114</v>
      </c>
      <c r="C5" s="85" t="e">
        <f>+#REF!</f>
        <v>#REF!</v>
      </c>
      <c r="D5" s="85">
        <v>1</v>
      </c>
      <c r="E5" s="105" t="s">
        <v>52</v>
      </c>
      <c r="F5" s="85">
        <v>1</v>
      </c>
      <c r="G5" s="105" t="s">
        <v>52</v>
      </c>
      <c r="H5" s="106">
        <v>1</v>
      </c>
      <c r="I5" s="85" t="e">
        <f>+#REF!</f>
        <v>#REF!</v>
      </c>
      <c r="J5" s="84" t="e">
        <f>+#REF!</f>
        <v>#REF!</v>
      </c>
      <c r="K5" s="106">
        <v>1</v>
      </c>
      <c r="L5" s="85" t="s">
        <v>112</v>
      </c>
      <c r="N5" s="28">
        <v>1</v>
      </c>
      <c r="O5" s="1" t="s">
        <v>105</v>
      </c>
    </row>
    <row r="6" spans="2:14" ht="23.25">
      <c r="B6" s="92"/>
      <c r="C6" s="87"/>
      <c r="D6" s="87"/>
      <c r="E6" s="107"/>
      <c r="F6" s="87"/>
      <c r="G6" s="107"/>
      <c r="H6" s="60">
        <v>2</v>
      </c>
      <c r="I6" s="87" t="e">
        <f>+#REF!</f>
        <v>#REF!</v>
      </c>
      <c r="J6" s="86"/>
      <c r="K6" s="60">
        <v>2</v>
      </c>
      <c r="L6" s="87" t="s">
        <v>112</v>
      </c>
      <c r="N6" s="57"/>
    </row>
    <row r="7" spans="2:14" ht="23.25">
      <c r="B7" s="219"/>
      <c r="C7" s="87"/>
      <c r="D7" s="87"/>
      <c r="E7" s="107"/>
      <c r="F7" s="87"/>
      <c r="G7" s="107"/>
      <c r="H7" s="216">
        <v>3</v>
      </c>
      <c r="I7" s="87" t="e">
        <f>+#REF!</f>
        <v>#REF!</v>
      </c>
      <c r="J7" s="86"/>
      <c r="K7" s="216">
        <v>3</v>
      </c>
      <c r="L7" s="87" t="s">
        <v>112</v>
      </c>
      <c r="N7" s="215"/>
    </row>
    <row r="8" spans="2:14" ht="24" thickBot="1">
      <c r="B8" s="146"/>
      <c r="C8" s="145"/>
      <c r="D8" s="145"/>
      <c r="E8" s="145"/>
      <c r="F8" s="145"/>
      <c r="G8" s="145"/>
      <c r="H8" s="142">
        <v>4</v>
      </c>
      <c r="I8" s="145" t="e">
        <f>+#REF!</f>
        <v>#REF!</v>
      </c>
      <c r="J8" s="147"/>
      <c r="K8" s="142">
        <v>4</v>
      </c>
      <c r="L8" s="145" t="s">
        <v>112</v>
      </c>
      <c r="N8" s="57"/>
    </row>
    <row r="9" spans="2:14" ht="24" thickTop="1">
      <c r="B9" s="71" t="s">
        <v>114</v>
      </c>
      <c r="C9" s="64" t="e">
        <f>+C5+1</f>
        <v>#REF!</v>
      </c>
      <c r="D9" s="64">
        <v>2</v>
      </c>
      <c r="E9" s="68" t="s">
        <v>52</v>
      </c>
      <c r="F9" s="64">
        <v>2</v>
      </c>
      <c r="G9" s="107" t="s">
        <v>52</v>
      </c>
      <c r="H9" s="221">
        <v>1</v>
      </c>
      <c r="I9" s="64" t="e">
        <f>+#REF!</f>
        <v>#REF!</v>
      </c>
      <c r="J9" s="65" t="e">
        <f>+#REF!</f>
        <v>#REF!</v>
      </c>
      <c r="K9" s="221">
        <v>1</v>
      </c>
      <c r="L9" s="87" t="s">
        <v>112</v>
      </c>
      <c r="N9" s="28">
        <v>2</v>
      </c>
    </row>
    <row r="10" spans="2:14" ht="23.25">
      <c r="B10" s="72"/>
      <c r="C10" s="32"/>
      <c r="D10" s="32"/>
      <c r="E10" s="32"/>
      <c r="F10" s="32"/>
      <c r="G10" s="32"/>
      <c r="H10" s="216">
        <v>2</v>
      </c>
      <c r="I10" s="32" t="e">
        <f>+#REF!</f>
        <v>#REF!</v>
      </c>
      <c r="J10" s="49"/>
      <c r="K10" s="216">
        <v>2</v>
      </c>
      <c r="L10" s="87" t="s">
        <v>112</v>
      </c>
      <c r="N10" s="57"/>
    </row>
    <row r="11" spans="2:14" ht="23.25">
      <c r="B11" s="137"/>
      <c r="C11" s="66"/>
      <c r="D11" s="66"/>
      <c r="E11" s="66"/>
      <c r="F11" s="66"/>
      <c r="G11" s="66"/>
      <c r="H11" s="216">
        <v>3</v>
      </c>
      <c r="I11" s="66" t="str">
        <f>+'7.ใบสำคัญรับเงินกก.'!C18</f>
        <v>นายสุเวช  พฤษรัตน์</v>
      </c>
      <c r="J11" s="138"/>
      <c r="K11" s="216">
        <v>3</v>
      </c>
      <c r="L11" s="87" t="s">
        <v>112</v>
      </c>
      <c r="N11" s="215"/>
    </row>
    <row r="12" spans="2:14" ht="24" thickBot="1">
      <c r="B12" s="140"/>
      <c r="C12" s="141"/>
      <c r="D12" s="141"/>
      <c r="E12" s="141"/>
      <c r="F12" s="141"/>
      <c r="G12" s="141"/>
      <c r="H12" s="142">
        <v>4</v>
      </c>
      <c r="I12" s="141" t="e">
        <f>+#REF!</f>
        <v>#REF!</v>
      </c>
      <c r="J12" s="143"/>
      <c r="K12" s="142">
        <v>4</v>
      </c>
      <c r="L12" s="145" t="s">
        <v>112</v>
      </c>
      <c r="N12" s="57"/>
    </row>
    <row r="13" spans="2:14" ht="24" thickTop="1">
      <c r="B13" s="71" t="s">
        <v>114</v>
      </c>
      <c r="C13" s="64" t="e">
        <f>+C9+1</f>
        <v>#REF!</v>
      </c>
      <c r="D13" s="64">
        <v>3</v>
      </c>
      <c r="E13" s="68" t="s">
        <v>52</v>
      </c>
      <c r="F13" s="64">
        <v>3</v>
      </c>
      <c r="G13" s="107" t="s">
        <v>52</v>
      </c>
      <c r="H13" s="221">
        <v>1</v>
      </c>
      <c r="I13" s="64" t="e">
        <f>+#REF!</f>
        <v>#REF!</v>
      </c>
      <c r="J13" s="65" t="e">
        <f>+#REF!</f>
        <v>#REF!</v>
      </c>
      <c r="K13" s="221">
        <v>1</v>
      </c>
      <c r="L13" s="64" t="s">
        <v>112</v>
      </c>
      <c r="N13" s="28">
        <v>3</v>
      </c>
    </row>
    <row r="14" spans="2:14" ht="23.25">
      <c r="B14" s="72"/>
      <c r="C14" s="32"/>
      <c r="D14" s="32"/>
      <c r="E14" s="32"/>
      <c r="F14" s="32"/>
      <c r="G14" s="32"/>
      <c r="H14" s="216">
        <v>2</v>
      </c>
      <c r="I14" s="32" t="e">
        <f>+#REF!</f>
        <v>#REF!</v>
      </c>
      <c r="J14" s="49"/>
      <c r="K14" s="216">
        <v>2</v>
      </c>
      <c r="L14" s="31" t="s">
        <v>112</v>
      </c>
      <c r="N14" s="57"/>
    </row>
    <row r="15" spans="2:14" ht="23.25">
      <c r="B15" s="137"/>
      <c r="C15" s="66"/>
      <c r="D15" s="66"/>
      <c r="E15" s="66"/>
      <c r="F15" s="66"/>
      <c r="G15" s="66"/>
      <c r="H15" s="216">
        <v>3</v>
      </c>
      <c r="I15" s="66" t="str">
        <f>+'7.ใบสำคัญรับเงินกก.'!C36</f>
        <v>นายไพโรจน์  มาลากอง</v>
      </c>
      <c r="J15" s="138"/>
      <c r="K15" s="216">
        <v>3</v>
      </c>
      <c r="L15" s="87" t="s">
        <v>112</v>
      </c>
      <c r="N15" s="215"/>
    </row>
    <row r="16" spans="2:14" ht="24" thickBot="1">
      <c r="B16" s="140"/>
      <c r="C16" s="141"/>
      <c r="D16" s="141"/>
      <c r="E16" s="141"/>
      <c r="F16" s="141"/>
      <c r="G16" s="141"/>
      <c r="H16" s="142">
        <v>4</v>
      </c>
      <c r="I16" s="141" t="e">
        <f>+#REF!</f>
        <v>#REF!</v>
      </c>
      <c r="J16" s="143"/>
      <c r="K16" s="142">
        <v>4</v>
      </c>
      <c r="L16" s="144" t="s">
        <v>112</v>
      </c>
      <c r="N16" s="57"/>
    </row>
    <row r="17" spans="2:14" ht="24" thickTop="1">
      <c r="B17" s="71" t="s">
        <v>114</v>
      </c>
      <c r="C17" s="64" t="e">
        <f>+C13+1</f>
        <v>#REF!</v>
      </c>
      <c r="D17" s="64">
        <v>4</v>
      </c>
      <c r="E17" s="68" t="s">
        <v>52</v>
      </c>
      <c r="F17" s="64">
        <v>4</v>
      </c>
      <c r="G17" s="107" t="s">
        <v>52</v>
      </c>
      <c r="H17" s="221">
        <v>1</v>
      </c>
      <c r="I17" s="64" t="e">
        <f>+#REF!</f>
        <v>#REF!</v>
      </c>
      <c r="J17" s="65" t="e">
        <f>+#REF!</f>
        <v>#REF!</v>
      </c>
      <c r="K17" s="57">
        <v>1</v>
      </c>
      <c r="L17" s="64" t="s">
        <v>112</v>
      </c>
      <c r="N17" s="28">
        <v>4</v>
      </c>
    </row>
    <row r="18" spans="2:14" ht="23.25">
      <c r="B18" s="72"/>
      <c r="C18" s="32"/>
      <c r="D18" s="32"/>
      <c r="E18" s="32"/>
      <c r="F18" s="32"/>
      <c r="G18" s="32"/>
      <c r="H18" s="216">
        <v>2</v>
      </c>
      <c r="I18" s="32" t="e">
        <f>+#REF!</f>
        <v>#REF!</v>
      </c>
      <c r="J18" s="49"/>
      <c r="K18" s="80">
        <v>2</v>
      </c>
      <c r="L18" s="31" t="s">
        <v>112</v>
      </c>
      <c r="N18" s="57"/>
    </row>
    <row r="19" spans="2:14" ht="24" thickBot="1">
      <c r="B19" s="140"/>
      <c r="C19" s="141"/>
      <c r="D19" s="141"/>
      <c r="E19" s="141"/>
      <c r="F19" s="141"/>
      <c r="G19" s="141"/>
      <c r="H19" s="142">
        <v>4</v>
      </c>
      <c r="I19" s="141" t="e">
        <f>+#REF!</f>
        <v>#REF!</v>
      </c>
      <c r="J19" s="143"/>
      <c r="K19" s="142">
        <v>3</v>
      </c>
      <c r="L19" s="144" t="s">
        <v>112</v>
      </c>
      <c r="N19" s="57"/>
    </row>
    <row r="20" spans="2:14" ht="24" thickTop="1">
      <c r="B20" s="148" t="s">
        <v>114</v>
      </c>
      <c r="C20" s="149" t="e">
        <f>+C17+1</f>
        <v>#REF!</v>
      </c>
      <c r="D20" s="149">
        <v>5</v>
      </c>
      <c r="E20" s="150" t="s">
        <v>52</v>
      </c>
      <c r="F20" s="149">
        <v>5</v>
      </c>
      <c r="G20" s="150" t="s">
        <v>52</v>
      </c>
      <c r="H20" s="151">
        <v>1</v>
      </c>
      <c r="I20" s="149" t="e">
        <f>+#REF!</f>
        <v>#REF!</v>
      </c>
      <c r="J20" s="152" t="e">
        <f>+#REF!</f>
        <v>#REF!</v>
      </c>
      <c r="K20" s="151">
        <v>1</v>
      </c>
      <c r="L20" s="149" t="s">
        <v>112</v>
      </c>
      <c r="N20" s="28">
        <v>5</v>
      </c>
    </row>
    <row r="21" spans="2:14" ht="23.25">
      <c r="B21" s="71"/>
      <c r="C21" s="64"/>
      <c r="D21" s="64"/>
      <c r="E21" s="64"/>
      <c r="F21" s="64"/>
      <c r="G21" s="64"/>
      <c r="H21" s="59">
        <v>2</v>
      </c>
      <c r="I21" s="64" t="e">
        <f>+#REF!</f>
        <v>#REF!</v>
      </c>
      <c r="J21" s="65"/>
      <c r="K21" s="57">
        <v>2</v>
      </c>
      <c r="L21" s="64" t="s">
        <v>112</v>
      </c>
      <c r="N21" s="57"/>
    </row>
    <row r="22" spans="2:14" ht="24" thickBot="1">
      <c r="B22" s="140"/>
      <c r="C22" s="141"/>
      <c r="D22" s="141"/>
      <c r="E22" s="141"/>
      <c r="F22" s="141"/>
      <c r="G22" s="141"/>
      <c r="H22" s="142">
        <v>3</v>
      </c>
      <c r="I22" s="141" t="e">
        <f>+#REF!</f>
        <v>#REF!</v>
      </c>
      <c r="J22" s="143"/>
      <c r="K22" s="142">
        <v>3</v>
      </c>
      <c r="L22" s="144" t="s">
        <v>112</v>
      </c>
      <c r="N22" s="57"/>
    </row>
    <row r="23" spans="2:14" ht="24" thickTop="1">
      <c r="B23" s="71" t="s">
        <v>114</v>
      </c>
      <c r="C23" s="64" t="e">
        <f>+C20+1</f>
        <v>#REF!</v>
      </c>
      <c r="D23" s="64">
        <v>6</v>
      </c>
      <c r="E23" s="68" t="s">
        <v>52</v>
      </c>
      <c r="F23" s="64">
        <v>6</v>
      </c>
      <c r="G23" s="107" t="s">
        <v>52</v>
      </c>
      <c r="H23" s="221">
        <v>1</v>
      </c>
      <c r="I23" s="64" t="e">
        <f>+#REF!</f>
        <v>#REF!</v>
      </c>
      <c r="J23" s="65" t="e">
        <f>+#REF!</f>
        <v>#REF!</v>
      </c>
      <c r="K23" s="57">
        <v>1</v>
      </c>
      <c r="L23" s="64" t="s">
        <v>112</v>
      </c>
      <c r="N23" s="28">
        <v>6</v>
      </c>
    </row>
    <row r="24" spans="2:14" ht="23.25">
      <c r="B24" s="72"/>
      <c r="C24" s="32"/>
      <c r="D24" s="32"/>
      <c r="E24" s="32"/>
      <c r="F24" s="32"/>
      <c r="G24" s="32"/>
      <c r="H24" s="216">
        <v>2</v>
      </c>
      <c r="I24" s="32" t="e">
        <f>+#REF!</f>
        <v>#REF!</v>
      </c>
      <c r="J24" s="49"/>
      <c r="K24" s="57">
        <v>2</v>
      </c>
      <c r="L24" s="31" t="s">
        <v>112</v>
      </c>
      <c r="N24" s="57"/>
    </row>
    <row r="25" spans="2:14" ht="24" thickBot="1">
      <c r="B25" s="140"/>
      <c r="C25" s="141"/>
      <c r="D25" s="141"/>
      <c r="E25" s="141"/>
      <c r="F25" s="141"/>
      <c r="G25" s="141"/>
      <c r="H25" s="142">
        <v>4</v>
      </c>
      <c r="I25" s="141" t="e">
        <f>+#REF!</f>
        <v>#REF!</v>
      </c>
      <c r="J25" s="143"/>
      <c r="K25" s="142">
        <v>3</v>
      </c>
      <c r="L25" s="144" t="s">
        <v>112</v>
      </c>
      <c r="N25" s="57"/>
    </row>
    <row r="26" spans="2:14" ht="24" thickTop="1">
      <c r="B26" s="71" t="s">
        <v>114</v>
      </c>
      <c r="C26" s="64" t="e">
        <f>+C23+1</f>
        <v>#REF!</v>
      </c>
      <c r="D26" s="64">
        <v>7</v>
      </c>
      <c r="E26" s="68" t="s">
        <v>52</v>
      </c>
      <c r="F26" s="64">
        <v>7</v>
      </c>
      <c r="G26" s="107" t="s">
        <v>52</v>
      </c>
      <c r="H26" s="59">
        <v>1</v>
      </c>
      <c r="I26" s="64" t="e">
        <f>+#REF!</f>
        <v>#REF!</v>
      </c>
      <c r="J26" s="65" t="e">
        <f>+#REF!</f>
        <v>#REF!</v>
      </c>
      <c r="K26" s="57">
        <v>1</v>
      </c>
      <c r="L26" s="64" t="s">
        <v>112</v>
      </c>
      <c r="N26" s="28">
        <v>7</v>
      </c>
    </row>
    <row r="27" spans="2:14" ht="23.25">
      <c r="B27" s="137"/>
      <c r="C27" s="66"/>
      <c r="D27" s="66"/>
      <c r="E27" s="66"/>
      <c r="F27" s="66"/>
      <c r="G27" s="66"/>
      <c r="H27" s="59">
        <v>2</v>
      </c>
      <c r="I27" s="66" t="e">
        <f>+#REF!</f>
        <v>#REF!</v>
      </c>
      <c r="J27" s="138"/>
      <c r="K27" s="57">
        <v>2</v>
      </c>
      <c r="L27" s="85" t="s">
        <v>112</v>
      </c>
      <c r="N27" s="57"/>
    </row>
    <row r="28" spans="2:14" ht="24" thickBot="1">
      <c r="B28" s="146"/>
      <c r="C28" s="145"/>
      <c r="D28" s="145"/>
      <c r="E28" s="145"/>
      <c r="F28" s="145"/>
      <c r="G28" s="145"/>
      <c r="H28" s="142">
        <v>3</v>
      </c>
      <c r="I28" s="145" t="e">
        <f>+#REF!</f>
        <v>#REF!</v>
      </c>
      <c r="J28" s="147"/>
      <c r="K28" s="142">
        <v>3</v>
      </c>
      <c r="L28" s="145" t="s">
        <v>112</v>
      </c>
      <c r="N28" s="57"/>
    </row>
    <row r="29" spans="2:14" ht="24" thickTop="1">
      <c r="B29" s="92" t="s">
        <v>114</v>
      </c>
      <c r="C29" s="87" t="e">
        <f>+C26+1</f>
        <v>#REF!</v>
      </c>
      <c r="D29" s="87">
        <v>8</v>
      </c>
      <c r="E29" s="107" t="s">
        <v>52</v>
      </c>
      <c r="F29" s="87">
        <v>8</v>
      </c>
      <c r="G29" s="107" t="s">
        <v>52</v>
      </c>
      <c r="H29" s="221">
        <v>1</v>
      </c>
      <c r="I29" s="87" t="e">
        <f>+#REF!</f>
        <v>#REF!</v>
      </c>
      <c r="J29" s="86" t="e">
        <f>+#REF!</f>
        <v>#REF!</v>
      </c>
      <c r="K29" s="221">
        <v>1</v>
      </c>
      <c r="L29" s="87" t="s">
        <v>112</v>
      </c>
      <c r="N29" s="28">
        <v>8</v>
      </c>
    </row>
    <row r="30" spans="2:14" ht="23.25">
      <c r="B30" s="92"/>
      <c r="C30" s="87"/>
      <c r="D30" s="87"/>
      <c r="E30" s="87"/>
      <c r="F30" s="87"/>
      <c r="G30" s="87"/>
      <c r="H30" s="216">
        <v>2</v>
      </c>
      <c r="I30" s="87" t="e">
        <f>+#REF!</f>
        <v>#REF!</v>
      </c>
      <c r="J30" s="86"/>
      <c r="K30" s="216">
        <v>2</v>
      </c>
      <c r="L30" s="87" t="s">
        <v>112</v>
      </c>
      <c r="N30" s="57"/>
    </row>
    <row r="31" spans="2:14" ht="23.25">
      <c r="B31" s="219"/>
      <c r="C31" s="87"/>
      <c r="D31" s="87"/>
      <c r="E31" s="87"/>
      <c r="F31" s="87"/>
      <c r="G31" s="87"/>
      <c r="H31" s="216">
        <v>3</v>
      </c>
      <c r="I31" s="87" t="e">
        <f>+#REF!</f>
        <v>#REF!</v>
      </c>
      <c r="J31" s="86"/>
      <c r="K31" s="216">
        <v>3</v>
      </c>
      <c r="L31" s="87" t="s">
        <v>112</v>
      </c>
      <c r="N31" s="215"/>
    </row>
    <row r="32" spans="2:14" ht="24" thickBot="1">
      <c r="B32" s="146"/>
      <c r="C32" s="145"/>
      <c r="D32" s="145"/>
      <c r="E32" s="145"/>
      <c r="F32" s="145"/>
      <c r="G32" s="145"/>
      <c r="H32" s="142">
        <v>4</v>
      </c>
      <c r="I32" s="145" t="e">
        <f>+#REF!</f>
        <v>#REF!</v>
      </c>
      <c r="J32" s="147"/>
      <c r="K32" s="142">
        <v>4</v>
      </c>
      <c r="L32" s="145" t="s">
        <v>112</v>
      </c>
      <c r="N32" s="57"/>
    </row>
    <row r="33" spans="2:14" ht="24" thickTop="1">
      <c r="B33" s="219"/>
      <c r="C33" s="87"/>
      <c r="D33" s="87"/>
      <c r="E33" s="87"/>
      <c r="F33" s="87"/>
      <c r="G33" s="87"/>
      <c r="H33" s="216"/>
      <c r="I33" s="87"/>
      <c r="J33" s="86"/>
      <c r="K33" s="216"/>
      <c r="L33" s="87"/>
      <c r="N33" s="215"/>
    </row>
    <row r="34" spans="2:14" ht="23.25">
      <c r="B34" s="219"/>
      <c r="C34" s="87"/>
      <c r="D34" s="87"/>
      <c r="E34" s="87"/>
      <c r="F34" s="87"/>
      <c r="G34" s="87"/>
      <c r="H34" s="216"/>
      <c r="I34" s="87"/>
      <c r="J34" s="86"/>
      <c r="K34" s="216"/>
      <c r="L34" s="87"/>
      <c r="N34" s="215"/>
    </row>
    <row r="35" spans="2:14" ht="23.25">
      <c r="B35" s="514" t="s">
        <v>84</v>
      </c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N35" s="215"/>
    </row>
    <row r="36" spans="2:14" ht="23.25">
      <c r="B36" s="514" t="s">
        <v>83</v>
      </c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N36" s="215"/>
    </row>
    <row r="37" spans="2:14" ht="23.25">
      <c r="B37" s="215"/>
      <c r="D37" s="41"/>
      <c r="E37" s="41"/>
      <c r="F37" s="41"/>
      <c r="G37" s="67" t="s">
        <v>1</v>
      </c>
      <c r="H37" s="214">
        <f>+H3</f>
        <v>21</v>
      </c>
      <c r="I37" s="8" t="s">
        <v>11</v>
      </c>
      <c r="K37" s="8"/>
      <c r="L37" s="6" t="s">
        <v>354</v>
      </c>
      <c r="N37" s="215"/>
    </row>
    <row r="38" spans="2:14" ht="24" thickBot="1">
      <c r="B38" s="30" t="s">
        <v>85</v>
      </c>
      <c r="C38" s="30" t="s">
        <v>86</v>
      </c>
      <c r="D38" s="527" t="s">
        <v>87</v>
      </c>
      <c r="E38" s="528"/>
      <c r="F38" s="524" t="s">
        <v>88</v>
      </c>
      <c r="G38" s="526"/>
      <c r="H38" s="217"/>
      <c r="I38" s="30" t="s">
        <v>89</v>
      </c>
      <c r="J38" s="47" t="s">
        <v>29</v>
      </c>
      <c r="K38" s="47"/>
      <c r="L38" s="30" t="s">
        <v>90</v>
      </c>
      <c r="N38" s="215"/>
    </row>
    <row r="39" spans="2:14" ht="24" thickTop="1">
      <c r="B39" s="71" t="s">
        <v>114</v>
      </c>
      <c r="C39" s="64" t="e">
        <f>+C29+1</f>
        <v>#REF!</v>
      </c>
      <c r="D39" s="64">
        <v>9</v>
      </c>
      <c r="E39" s="68" t="s">
        <v>52</v>
      </c>
      <c r="F39" s="64">
        <v>9</v>
      </c>
      <c r="G39" s="107" t="s">
        <v>52</v>
      </c>
      <c r="H39" s="80">
        <v>1</v>
      </c>
      <c r="I39" s="64" t="e">
        <f>+#REF!</f>
        <v>#REF!</v>
      </c>
      <c r="J39" s="65" t="e">
        <f>+#REF!</f>
        <v>#REF!</v>
      </c>
      <c r="K39" s="80">
        <v>1</v>
      </c>
      <c r="L39" s="149" t="s">
        <v>112</v>
      </c>
      <c r="N39" s="28">
        <v>9</v>
      </c>
    </row>
    <row r="40" spans="2:14" ht="23.25">
      <c r="B40" s="72"/>
      <c r="C40" s="32"/>
      <c r="D40" s="32"/>
      <c r="E40" s="32"/>
      <c r="F40" s="32"/>
      <c r="G40" s="32"/>
      <c r="H40" s="60">
        <v>2</v>
      </c>
      <c r="I40" s="32" t="e">
        <f>+#REF!</f>
        <v>#REF!</v>
      </c>
      <c r="J40" s="49"/>
      <c r="K40" s="60">
        <v>2</v>
      </c>
      <c r="L40" s="87" t="s">
        <v>112</v>
      </c>
      <c r="N40" s="57"/>
    </row>
    <row r="41" spans="2:14" ht="24" thickBot="1">
      <c r="B41" s="140"/>
      <c r="C41" s="141"/>
      <c r="D41" s="141"/>
      <c r="E41" s="141"/>
      <c r="F41" s="141"/>
      <c r="G41" s="141"/>
      <c r="H41" s="142">
        <v>3</v>
      </c>
      <c r="I41" s="141" t="e">
        <f>+#REF!</f>
        <v>#REF!</v>
      </c>
      <c r="J41" s="143"/>
      <c r="K41" s="142">
        <v>3</v>
      </c>
      <c r="L41" s="145" t="s">
        <v>112</v>
      </c>
      <c r="N41" s="57"/>
    </row>
    <row r="42" spans="2:14" ht="24" thickTop="1">
      <c r="B42" s="71" t="s">
        <v>114</v>
      </c>
      <c r="C42" s="64" t="e">
        <f>+C39+1</f>
        <v>#REF!</v>
      </c>
      <c r="D42" s="64">
        <v>10</v>
      </c>
      <c r="E42" s="68" t="s">
        <v>52</v>
      </c>
      <c r="F42" s="64">
        <v>10</v>
      </c>
      <c r="G42" s="107" t="s">
        <v>52</v>
      </c>
      <c r="H42" s="221">
        <v>1</v>
      </c>
      <c r="I42" s="64" t="e">
        <f>+#REF!</f>
        <v>#REF!</v>
      </c>
      <c r="J42" s="65" t="e">
        <f>+#REF!</f>
        <v>#REF!</v>
      </c>
      <c r="K42" s="221">
        <v>1</v>
      </c>
      <c r="L42" s="149" t="s">
        <v>112</v>
      </c>
      <c r="N42" s="28">
        <v>10</v>
      </c>
    </row>
    <row r="43" spans="2:14" ht="23.25">
      <c r="B43" s="72"/>
      <c r="C43" s="32"/>
      <c r="D43" s="32"/>
      <c r="E43" s="32"/>
      <c r="F43" s="32"/>
      <c r="G43" s="32"/>
      <c r="H43" s="216">
        <v>2</v>
      </c>
      <c r="I43" s="32" t="e">
        <f>+#REF!</f>
        <v>#REF!</v>
      </c>
      <c r="J43" s="49"/>
      <c r="K43" s="216">
        <v>2</v>
      </c>
      <c r="L43" s="87" t="s">
        <v>112</v>
      </c>
      <c r="N43" s="57"/>
    </row>
    <row r="44" spans="2:14" ht="23.25">
      <c r="B44" s="137"/>
      <c r="C44" s="66"/>
      <c r="D44" s="66"/>
      <c r="E44" s="66"/>
      <c r="F44" s="66"/>
      <c r="G44" s="66"/>
      <c r="H44" s="216">
        <v>3</v>
      </c>
      <c r="I44" s="66" t="e">
        <f>+#REF!</f>
        <v>#REF!</v>
      </c>
      <c r="J44" s="138"/>
      <c r="K44" s="216">
        <v>3</v>
      </c>
      <c r="L44" s="87" t="s">
        <v>112</v>
      </c>
      <c r="N44" s="215"/>
    </row>
    <row r="45" spans="2:14" ht="24" thickBot="1">
      <c r="B45" s="140"/>
      <c r="C45" s="141"/>
      <c r="D45" s="141"/>
      <c r="E45" s="141"/>
      <c r="F45" s="141"/>
      <c r="G45" s="141"/>
      <c r="H45" s="142">
        <v>4</v>
      </c>
      <c r="I45" s="141" t="e">
        <f>+#REF!</f>
        <v>#REF!</v>
      </c>
      <c r="J45" s="143"/>
      <c r="K45" s="142">
        <v>4</v>
      </c>
      <c r="L45" s="145" t="s">
        <v>112</v>
      </c>
      <c r="N45" s="57"/>
    </row>
    <row r="46" spans="2:14" ht="24" thickTop="1">
      <c r="B46" s="71" t="s">
        <v>114</v>
      </c>
      <c r="C46" s="64" t="e">
        <f>+C42+1</f>
        <v>#REF!</v>
      </c>
      <c r="D46" s="64">
        <v>11</v>
      </c>
      <c r="E46" s="68" t="s">
        <v>52</v>
      </c>
      <c r="F46" s="64">
        <v>11</v>
      </c>
      <c r="G46" s="107" t="s">
        <v>52</v>
      </c>
      <c r="H46" s="221">
        <v>1</v>
      </c>
      <c r="I46" s="64" t="e">
        <f>+#REF!</f>
        <v>#REF!</v>
      </c>
      <c r="J46" s="65" t="e">
        <f>+#REF!</f>
        <v>#REF!</v>
      </c>
      <c r="K46" s="57">
        <v>1</v>
      </c>
      <c r="L46" s="87" t="s">
        <v>112</v>
      </c>
      <c r="N46" s="28">
        <v>11</v>
      </c>
    </row>
    <row r="47" spans="2:14" ht="23.25">
      <c r="B47" s="137"/>
      <c r="C47" s="66"/>
      <c r="D47" s="66"/>
      <c r="E47" s="66"/>
      <c r="F47" s="66"/>
      <c r="G47" s="66"/>
      <c r="H47" s="216">
        <v>2</v>
      </c>
      <c r="I47" s="66" t="e">
        <f>+#REF!</f>
        <v>#REF!</v>
      </c>
      <c r="J47" s="138"/>
      <c r="K47" s="57">
        <v>2</v>
      </c>
      <c r="L47" s="87" t="s">
        <v>112</v>
      </c>
      <c r="N47" s="57"/>
    </row>
    <row r="48" spans="2:14" ht="23.25">
      <c r="B48" s="219"/>
      <c r="C48" s="87"/>
      <c r="D48" s="87"/>
      <c r="E48" s="87"/>
      <c r="F48" s="87"/>
      <c r="G48" s="87"/>
      <c r="H48" s="216">
        <v>3</v>
      </c>
      <c r="I48" s="87"/>
      <c r="J48" s="86"/>
      <c r="K48" s="215"/>
      <c r="L48" s="87"/>
      <c r="N48" s="215"/>
    </row>
    <row r="49" spans="2:14" ht="24" thickBot="1">
      <c r="B49" s="146"/>
      <c r="C49" s="145"/>
      <c r="D49" s="145"/>
      <c r="E49" s="145"/>
      <c r="F49" s="145"/>
      <c r="G49" s="145"/>
      <c r="H49" s="142">
        <v>4</v>
      </c>
      <c r="I49" s="145" t="e">
        <f>+#REF!</f>
        <v>#REF!</v>
      </c>
      <c r="J49" s="147"/>
      <c r="K49" s="142">
        <v>3</v>
      </c>
      <c r="L49" s="145" t="s">
        <v>112</v>
      </c>
      <c r="N49" s="57"/>
    </row>
    <row r="50" spans="2:14" ht="24" thickTop="1">
      <c r="B50" s="71" t="s">
        <v>114</v>
      </c>
      <c r="C50" s="64" t="e">
        <f>+C46+1</f>
        <v>#REF!</v>
      </c>
      <c r="D50" s="64">
        <v>12</v>
      </c>
      <c r="E50" s="68" t="s">
        <v>52</v>
      </c>
      <c r="F50" s="64">
        <v>12</v>
      </c>
      <c r="G50" s="107" t="s">
        <v>52</v>
      </c>
      <c r="H50" s="241">
        <v>1</v>
      </c>
      <c r="I50" s="64" t="e">
        <f>+#REF!</f>
        <v>#REF!</v>
      </c>
      <c r="J50" s="65" t="e">
        <f>+#REF!</f>
        <v>#REF!</v>
      </c>
      <c r="K50" s="57">
        <v>1</v>
      </c>
      <c r="L50" s="149" t="s">
        <v>112</v>
      </c>
      <c r="N50" s="28">
        <v>12</v>
      </c>
    </row>
    <row r="51" spans="2:14" ht="23.25">
      <c r="B51" s="137"/>
      <c r="C51" s="66"/>
      <c r="D51" s="66"/>
      <c r="E51" s="66"/>
      <c r="F51" s="66"/>
      <c r="G51" s="66"/>
      <c r="H51" s="240">
        <v>2</v>
      </c>
      <c r="I51" s="66" t="e">
        <f>+#REF!</f>
        <v>#REF!</v>
      </c>
      <c r="J51" s="138"/>
      <c r="K51" s="57">
        <v>2</v>
      </c>
      <c r="L51" s="87" t="s">
        <v>112</v>
      </c>
      <c r="N51" s="57"/>
    </row>
    <row r="52" spans="2:14" ht="23.25">
      <c r="B52" s="219"/>
      <c r="C52" s="87"/>
      <c r="D52" s="87"/>
      <c r="E52" s="87"/>
      <c r="F52" s="87"/>
      <c r="G52" s="87"/>
      <c r="H52" s="240">
        <v>3</v>
      </c>
      <c r="I52" s="87"/>
      <c r="J52" s="86"/>
      <c r="K52" s="215"/>
      <c r="L52" s="87"/>
      <c r="N52" s="215"/>
    </row>
    <row r="53" spans="2:14" ht="24" thickBot="1">
      <c r="B53" s="146"/>
      <c r="C53" s="145"/>
      <c r="D53" s="145"/>
      <c r="E53" s="145"/>
      <c r="F53" s="145"/>
      <c r="G53" s="145"/>
      <c r="H53" s="142">
        <v>4</v>
      </c>
      <c r="I53" s="145" t="e">
        <f>+#REF!</f>
        <v>#REF!</v>
      </c>
      <c r="J53" s="147"/>
      <c r="K53" s="142">
        <v>3</v>
      </c>
      <c r="L53" s="145" t="s">
        <v>112</v>
      </c>
      <c r="N53" s="57"/>
    </row>
    <row r="54" spans="2:14" ht="24" thickTop="1">
      <c r="B54" s="71" t="s">
        <v>114</v>
      </c>
      <c r="C54" s="64" t="e">
        <f>+C50+1</f>
        <v>#REF!</v>
      </c>
      <c r="D54" s="64">
        <v>13</v>
      </c>
      <c r="E54" s="68" t="s">
        <v>52</v>
      </c>
      <c r="F54" s="64">
        <f>+F50+1</f>
        <v>13</v>
      </c>
      <c r="G54" s="107" t="s">
        <v>52</v>
      </c>
      <c r="H54" s="241">
        <v>1</v>
      </c>
      <c r="I54" s="64" t="s">
        <v>109</v>
      </c>
      <c r="J54" s="65">
        <f>+'7.ใบสำคัญรับเงินกก.'!O42</f>
        <v>30800</v>
      </c>
      <c r="K54" s="57">
        <v>1</v>
      </c>
      <c r="L54" s="149" t="s">
        <v>112</v>
      </c>
      <c r="M54" s="2">
        <f>+J54</f>
        <v>30800</v>
      </c>
      <c r="N54" s="5" t="s">
        <v>107</v>
      </c>
    </row>
    <row r="55" spans="2:14" ht="23.25">
      <c r="B55" s="137"/>
      <c r="C55" s="66"/>
      <c r="D55" s="66"/>
      <c r="E55" s="66"/>
      <c r="F55" s="66"/>
      <c r="G55" s="66"/>
      <c r="H55" s="240">
        <v>2</v>
      </c>
      <c r="I55" s="66" t="s">
        <v>110</v>
      </c>
      <c r="J55" s="138"/>
      <c r="K55" s="57">
        <v>2</v>
      </c>
      <c r="L55" s="87" t="s">
        <v>112</v>
      </c>
      <c r="N55" s="57"/>
    </row>
    <row r="56" spans="2:14" ht="24" thickBot="1">
      <c r="B56" s="146"/>
      <c r="C56" s="145"/>
      <c r="D56" s="145"/>
      <c r="E56" s="145"/>
      <c r="F56" s="145"/>
      <c r="G56" s="145"/>
      <c r="H56" s="240">
        <v>3</v>
      </c>
      <c r="I56" s="145" t="s">
        <v>111</v>
      </c>
      <c r="J56" s="147"/>
      <c r="K56" s="142">
        <v>3</v>
      </c>
      <c r="L56" s="145" t="s">
        <v>112</v>
      </c>
      <c r="N56" s="57"/>
    </row>
    <row r="57" spans="2:14" ht="24" thickTop="1">
      <c r="B57" s="71" t="s">
        <v>114</v>
      </c>
      <c r="C57" s="64" t="e">
        <f>+C54+1</f>
        <v>#REF!</v>
      </c>
      <c r="D57" s="64">
        <f>+F57</f>
        <v>14</v>
      </c>
      <c r="E57" s="68" t="s">
        <v>52</v>
      </c>
      <c r="F57" s="64">
        <f>+F54+1</f>
        <v>14</v>
      </c>
      <c r="G57" s="107" t="s">
        <v>52</v>
      </c>
      <c r="H57" s="241">
        <v>1</v>
      </c>
      <c r="I57" s="64" t="str">
        <f>+'3.ใบเบิกเงิน'!G1292</f>
        <v>นายณรงค์  กุลแก้ว</v>
      </c>
      <c r="J57" s="65" t="e">
        <f>+#REF!</f>
        <v>#REF!</v>
      </c>
      <c r="K57" s="79">
        <v>1</v>
      </c>
      <c r="L57" s="149" t="s">
        <v>112</v>
      </c>
      <c r="N57" s="79"/>
    </row>
    <row r="58" spans="2:14" ht="23.25">
      <c r="B58" s="137"/>
      <c r="C58" s="66"/>
      <c r="D58" s="66"/>
      <c r="E58" s="66"/>
      <c r="F58" s="66"/>
      <c r="G58" s="66"/>
      <c r="H58" s="240">
        <v>2</v>
      </c>
      <c r="I58" s="66" t="str">
        <f>+'3.ใบเบิกเงิน'!B1293</f>
        <v>นางสาวสุจิตตรา กอบการดี</v>
      </c>
      <c r="J58" s="138"/>
      <c r="K58" s="79">
        <v>2</v>
      </c>
      <c r="L58" s="87" t="s">
        <v>112</v>
      </c>
      <c r="N58" s="79"/>
    </row>
    <row r="59" spans="2:14" ht="24" thickBot="1">
      <c r="B59" s="146"/>
      <c r="C59" s="145"/>
      <c r="D59" s="145"/>
      <c r="E59" s="145"/>
      <c r="F59" s="145"/>
      <c r="G59" s="145"/>
      <c r="H59" s="240">
        <v>3</v>
      </c>
      <c r="I59" s="145" t="str">
        <f>+'3.ใบเบิกเงิน'!J1292</f>
        <v>น.ส.หทัยชนก ปกคุ้ม</v>
      </c>
      <c r="J59" s="147"/>
      <c r="K59" s="142">
        <v>3</v>
      </c>
      <c r="L59" s="145" t="s">
        <v>112</v>
      </c>
      <c r="N59" s="79"/>
    </row>
    <row r="60" spans="2:14" ht="24" thickTop="1">
      <c r="B60" s="71" t="s">
        <v>114</v>
      </c>
      <c r="C60" s="64" t="e">
        <f>+C57+1</f>
        <v>#REF!</v>
      </c>
      <c r="D60" s="64">
        <f>+F60</f>
        <v>15</v>
      </c>
      <c r="E60" s="68" t="s">
        <v>52</v>
      </c>
      <c r="F60" s="64">
        <f>+F57+1</f>
        <v>15</v>
      </c>
      <c r="G60" s="107" t="s">
        <v>52</v>
      </c>
      <c r="H60" s="241">
        <v>1</v>
      </c>
      <c r="I60" s="64" t="str">
        <f>+I57</f>
        <v>นายณรงค์  กุลแก้ว</v>
      </c>
      <c r="J60" s="65" t="e">
        <f>+#REF!</f>
        <v>#REF!</v>
      </c>
      <c r="K60" s="79">
        <v>1</v>
      </c>
      <c r="L60" s="149" t="s">
        <v>112</v>
      </c>
      <c r="N60" s="79"/>
    </row>
    <row r="61" spans="2:14" ht="23.25">
      <c r="B61" s="72"/>
      <c r="C61" s="32"/>
      <c r="D61" s="32"/>
      <c r="E61" s="32"/>
      <c r="F61" s="32"/>
      <c r="G61" s="32"/>
      <c r="H61" s="240">
        <v>2</v>
      </c>
      <c r="I61" s="32" t="str">
        <f>+I58</f>
        <v>นางสาวสุจิตตรา กอบการดี</v>
      </c>
      <c r="J61" s="49"/>
      <c r="K61" s="79">
        <v>2</v>
      </c>
      <c r="L61" s="87" t="s">
        <v>112</v>
      </c>
      <c r="N61" s="79"/>
    </row>
    <row r="62" spans="2:14" ht="23.25">
      <c r="B62" s="73"/>
      <c r="C62" s="33"/>
      <c r="D62" s="33"/>
      <c r="E62" s="33"/>
      <c r="F62" s="33"/>
      <c r="G62" s="33"/>
      <c r="H62" s="240">
        <v>3</v>
      </c>
      <c r="I62" s="33" t="str">
        <f aca="true" t="shared" si="0" ref="I62:I67">+I59</f>
        <v>น.ส.หทัยชนก ปกคุ้ม</v>
      </c>
      <c r="J62" s="50"/>
      <c r="K62" s="40">
        <v>3</v>
      </c>
      <c r="L62" s="88" t="s">
        <v>112</v>
      </c>
      <c r="N62" s="79"/>
    </row>
    <row r="63" spans="2:14" ht="23.25">
      <c r="B63" s="71" t="s">
        <v>114</v>
      </c>
      <c r="C63" s="64" t="e">
        <f>+C60+1</f>
        <v>#REF!</v>
      </c>
      <c r="D63" s="64">
        <f>+F63</f>
        <v>16</v>
      </c>
      <c r="E63" s="68" t="s">
        <v>52</v>
      </c>
      <c r="F63" s="64">
        <f>+F60+1</f>
        <v>16</v>
      </c>
      <c r="G63" s="107" t="s">
        <v>52</v>
      </c>
      <c r="H63" s="241">
        <v>1</v>
      </c>
      <c r="I63" s="64" t="str">
        <f t="shared" si="0"/>
        <v>นายณรงค์  กุลแก้ว</v>
      </c>
      <c r="J63" s="65" t="e">
        <f>+#REF!</f>
        <v>#REF!</v>
      </c>
      <c r="K63" s="79">
        <v>1</v>
      </c>
      <c r="L63" s="85" t="s">
        <v>112</v>
      </c>
      <c r="N63" s="79"/>
    </row>
    <row r="64" spans="2:14" ht="23.25">
      <c r="B64" s="72"/>
      <c r="C64" s="32"/>
      <c r="D64" s="32"/>
      <c r="E64" s="32"/>
      <c r="F64" s="32"/>
      <c r="G64" s="32"/>
      <c r="H64" s="240">
        <v>2</v>
      </c>
      <c r="I64" s="32" t="str">
        <f t="shared" si="0"/>
        <v>นางสาวสุจิตตรา กอบการดี</v>
      </c>
      <c r="J64" s="49"/>
      <c r="K64" s="79">
        <v>2</v>
      </c>
      <c r="L64" s="87" t="s">
        <v>112</v>
      </c>
      <c r="N64" s="79"/>
    </row>
    <row r="65" spans="2:14" ht="24" thickBot="1">
      <c r="B65" s="140"/>
      <c r="C65" s="141"/>
      <c r="D65" s="141"/>
      <c r="E65" s="141"/>
      <c r="F65" s="141"/>
      <c r="G65" s="141"/>
      <c r="H65" s="240">
        <v>3</v>
      </c>
      <c r="I65" s="141" t="str">
        <f t="shared" si="0"/>
        <v>น.ส.หทัยชนก ปกคุ้ม</v>
      </c>
      <c r="J65" s="143"/>
      <c r="K65" s="142">
        <v>3</v>
      </c>
      <c r="L65" s="145" t="s">
        <v>112</v>
      </c>
      <c r="N65" s="79"/>
    </row>
    <row r="66" spans="2:14" ht="24" thickTop="1">
      <c r="B66" s="71" t="s">
        <v>114</v>
      </c>
      <c r="C66" s="64" t="e">
        <f>+C63+1</f>
        <v>#REF!</v>
      </c>
      <c r="D66" s="64">
        <f>+F66</f>
        <v>17</v>
      </c>
      <c r="E66" s="68" t="s">
        <v>52</v>
      </c>
      <c r="F66" s="64">
        <f>+F63+1</f>
        <v>17</v>
      </c>
      <c r="G66" s="107" t="s">
        <v>52</v>
      </c>
      <c r="H66" s="241">
        <v>1</v>
      </c>
      <c r="I66" s="64" t="str">
        <f t="shared" si="0"/>
        <v>นายณรงค์  กุลแก้ว</v>
      </c>
      <c r="J66" s="65" t="e">
        <f>+#REF!</f>
        <v>#REF!</v>
      </c>
      <c r="K66" s="79">
        <v>1</v>
      </c>
      <c r="L66" s="149" t="s">
        <v>112</v>
      </c>
      <c r="N66" s="79"/>
    </row>
    <row r="67" spans="2:14" ht="23.25">
      <c r="B67" s="72"/>
      <c r="C67" s="32"/>
      <c r="D67" s="32"/>
      <c r="E67" s="32"/>
      <c r="F67" s="32"/>
      <c r="G67" s="32"/>
      <c r="H67" s="240">
        <v>2</v>
      </c>
      <c r="I67" s="32" t="str">
        <f t="shared" si="0"/>
        <v>นางสาวสุจิตตรา กอบการดี</v>
      </c>
      <c r="J67" s="49"/>
      <c r="K67" s="79">
        <v>2</v>
      </c>
      <c r="L67" s="87" t="s">
        <v>112</v>
      </c>
      <c r="N67" s="79"/>
    </row>
    <row r="68" spans="2:14" ht="24" thickBot="1">
      <c r="B68" s="140"/>
      <c r="C68" s="141"/>
      <c r="D68" s="141"/>
      <c r="E68" s="141"/>
      <c r="F68" s="141"/>
      <c r="G68" s="141"/>
      <c r="H68" s="240">
        <v>3</v>
      </c>
      <c r="I68" s="141" t="str">
        <f>+I62</f>
        <v>น.ส.หทัยชนก ปกคุ้ม</v>
      </c>
      <c r="J68" s="143"/>
      <c r="K68" s="142">
        <v>3</v>
      </c>
      <c r="L68" s="145" t="s">
        <v>112</v>
      </c>
      <c r="N68" s="79"/>
    </row>
    <row r="69" spans="2:14" ht="24" thickTop="1">
      <c r="B69" s="514" t="s">
        <v>84</v>
      </c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N69" s="215"/>
    </row>
    <row r="70" spans="2:14" ht="23.25">
      <c r="B70" s="514" t="s">
        <v>83</v>
      </c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N70" s="215"/>
    </row>
    <row r="71" spans="2:14" ht="23.25">
      <c r="B71" s="215"/>
      <c r="D71" s="41"/>
      <c r="E71" s="41"/>
      <c r="F71" s="41"/>
      <c r="G71" s="67" t="s">
        <v>1</v>
      </c>
      <c r="H71" s="214">
        <f>+H37</f>
        <v>21</v>
      </c>
      <c r="I71" s="8" t="s">
        <v>11</v>
      </c>
      <c r="K71" s="8"/>
      <c r="L71" s="6" t="s">
        <v>353</v>
      </c>
      <c r="N71" s="215"/>
    </row>
    <row r="72" spans="2:14" ht="24" thickBot="1">
      <c r="B72" s="30" t="s">
        <v>85</v>
      </c>
      <c r="C72" s="30" t="s">
        <v>86</v>
      </c>
      <c r="D72" s="527" t="s">
        <v>87</v>
      </c>
      <c r="E72" s="528"/>
      <c r="F72" s="524" t="s">
        <v>88</v>
      </c>
      <c r="G72" s="526"/>
      <c r="H72" s="217"/>
      <c r="I72" s="30" t="s">
        <v>89</v>
      </c>
      <c r="J72" s="47" t="s">
        <v>29</v>
      </c>
      <c r="K72" s="47"/>
      <c r="L72" s="30" t="s">
        <v>90</v>
      </c>
      <c r="N72" s="215"/>
    </row>
    <row r="73" spans="2:14" ht="24" thickTop="1">
      <c r="B73" s="71" t="s">
        <v>114</v>
      </c>
      <c r="C73" s="64" t="e">
        <f>+C66+1</f>
        <v>#REF!</v>
      </c>
      <c r="D73" s="64">
        <f>+F73</f>
        <v>18</v>
      </c>
      <c r="E73" s="68" t="s">
        <v>52</v>
      </c>
      <c r="F73" s="64">
        <f>+F66+1</f>
        <v>18</v>
      </c>
      <c r="G73" s="107" t="s">
        <v>52</v>
      </c>
      <c r="H73" s="64"/>
      <c r="I73" s="64" t="str">
        <f>+I66</f>
        <v>นายณรงค์  กุลแก้ว</v>
      </c>
      <c r="J73" s="65" t="e">
        <f>+#REF!</f>
        <v>#REF!</v>
      </c>
      <c r="K73" s="79">
        <v>1</v>
      </c>
      <c r="L73" s="149" t="s">
        <v>112</v>
      </c>
      <c r="N73" s="79"/>
    </row>
    <row r="74" spans="2:14" ht="23.25">
      <c r="B74" s="72"/>
      <c r="C74" s="32"/>
      <c r="D74" s="32"/>
      <c r="E74" s="32"/>
      <c r="F74" s="32"/>
      <c r="G74" s="32"/>
      <c r="H74" s="32"/>
      <c r="I74" s="32" t="str">
        <f>+I67</f>
        <v>นางสาวสุจิตตรา กอบการดี</v>
      </c>
      <c r="J74" s="49"/>
      <c r="K74" s="79">
        <v>2</v>
      </c>
      <c r="L74" s="87" t="s">
        <v>112</v>
      </c>
      <c r="N74" s="79"/>
    </row>
    <row r="75" spans="2:14" ht="24" thickBot="1">
      <c r="B75" s="140"/>
      <c r="C75" s="141"/>
      <c r="D75" s="141"/>
      <c r="E75" s="141"/>
      <c r="F75" s="141"/>
      <c r="G75" s="141"/>
      <c r="H75" s="141"/>
      <c r="I75" s="141" t="str">
        <f>+I68</f>
        <v>น.ส.หทัยชนก ปกคุ้ม</v>
      </c>
      <c r="J75" s="143"/>
      <c r="K75" s="142">
        <v>3</v>
      </c>
      <c r="L75" s="145" t="s">
        <v>112</v>
      </c>
      <c r="N75" s="79"/>
    </row>
    <row r="76" spans="2:14" ht="24" thickTop="1">
      <c r="B76" s="71" t="s">
        <v>114</v>
      </c>
      <c r="C76" s="64" t="e">
        <f>+C73+1</f>
        <v>#REF!</v>
      </c>
      <c r="D76" s="64">
        <f>+F76</f>
        <v>19</v>
      </c>
      <c r="E76" s="68" t="s">
        <v>52</v>
      </c>
      <c r="F76" s="64">
        <f>+F73+1</f>
        <v>19</v>
      </c>
      <c r="G76" s="107" t="s">
        <v>52</v>
      </c>
      <c r="H76" s="64"/>
      <c r="I76" s="64" t="str">
        <f aca="true" t="shared" si="1" ref="I76:I81">+I73</f>
        <v>นายณรงค์  กุลแก้ว</v>
      </c>
      <c r="J76" s="65" t="e">
        <f>+#REF!</f>
        <v>#REF!</v>
      </c>
      <c r="K76" s="79">
        <v>1</v>
      </c>
      <c r="L76" s="149" t="s">
        <v>112</v>
      </c>
      <c r="N76" s="79"/>
    </row>
    <row r="77" spans="2:14" ht="23.25">
      <c r="B77" s="72"/>
      <c r="C77" s="32"/>
      <c r="D77" s="32"/>
      <c r="E77" s="32"/>
      <c r="F77" s="32"/>
      <c r="G77" s="32"/>
      <c r="H77" s="32"/>
      <c r="I77" s="32" t="str">
        <f t="shared" si="1"/>
        <v>นางสาวสุจิตตรา กอบการดี</v>
      </c>
      <c r="J77" s="49"/>
      <c r="K77" s="79">
        <v>2</v>
      </c>
      <c r="L77" s="87" t="s">
        <v>112</v>
      </c>
      <c r="N77" s="79"/>
    </row>
    <row r="78" spans="2:14" ht="24" thickBot="1">
      <c r="B78" s="140"/>
      <c r="C78" s="141"/>
      <c r="D78" s="141"/>
      <c r="E78" s="141"/>
      <c r="F78" s="141"/>
      <c r="G78" s="141"/>
      <c r="H78" s="141"/>
      <c r="I78" s="141" t="str">
        <f t="shared" si="1"/>
        <v>น.ส.หทัยชนก ปกคุ้ม</v>
      </c>
      <c r="J78" s="143"/>
      <c r="K78" s="142">
        <v>3</v>
      </c>
      <c r="L78" s="145" t="s">
        <v>112</v>
      </c>
      <c r="N78" s="79"/>
    </row>
    <row r="79" spans="2:14" ht="24" thickTop="1">
      <c r="B79" s="71" t="s">
        <v>114</v>
      </c>
      <c r="C79" s="64" t="e">
        <f>+C76+1</f>
        <v>#REF!</v>
      </c>
      <c r="D79" s="64">
        <f>+F79</f>
        <v>20</v>
      </c>
      <c r="E79" s="68" t="s">
        <v>52</v>
      </c>
      <c r="F79" s="64">
        <f>+F76+1</f>
        <v>20</v>
      </c>
      <c r="G79" s="107" t="s">
        <v>52</v>
      </c>
      <c r="H79" s="64"/>
      <c r="I79" s="64" t="str">
        <f t="shared" si="1"/>
        <v>นายณรงค์  กุลแก้ว</v>
      </c>
      <c r="J79" s="65" t="e">
        <f>+#REF!</f>
        <v>#REF!</v>
      </c>
      <c r="K79" s="79">
        <v>1</v>
      </c>
      <c r="L79" s="149" t="s">
        <v>112</v>
      </c>
      <c r="N79" s="79"/>
    </row>
    <row r="80" spans="2:14" ht="23.25">
      <c r="B80" s="72"/>
      <c r="C80" s="32"/>
      <c r="D80" s="32"/>
      <c r="E80" s="32"/>
      <c r="F80" s="32"/>
      <c r="G80" s="32"/>
      <c r="H80" s="32"/>
      <c r="I80" s="32" t="str">
        <f t="shared" si="1"/>
        <v>นางสาวสุจิตตรา กอบการดี</v>
      </c>
      <c r="J80" s="49"/>
      <c r="K80" s="79">
        <v>2</v>
      </c>
      <c r="L80" s="87" t="s">
        <v>112</v>
      </c>
      <c r="N80" s="79"/>
    </row>
    <row r="81" spans="2:14" ht="24" thickBot="1">
      <c r="B81" s="140"/>
      <c r="C81" s="141"/>
      <c r="D81" s="141"/>
      <c r="E81" s="141"/>
      <c r="F81" s="141"/>
      <c r="G81" s="141"/>
      <c r="H81" s="141"/>
      <c r="I81" s="141" t="str">
        <f t="shared" si="1"/>
        <v>น.ส.หทัยชนก ปกคุ้ม</v>
      </c>
      <c r="J81" s="143"/>
      <c r="K81" s="142">
        <v>3</v>
      </c>
      <c r="L81" s="145" t="s">
        <v>112</v>
      </c>
      <c r="N81" s="79"/>
    </row>
    <row r="82" spans="2:14" ht="24" thickTop="1">
      <c r="B82" s="71" t="s">
        <v>114</v>
      </c>
      <c r="C82" s="64" t="e">
        <f>+C79+1</f>
        <v>#REF!</v>
      </c>
      <c r="D82" s="64">
        <f>+F82</f>
        <v>21</v>
      </c>
      <c r="E82" s="68" t="s">
        <v>52</v>
      </c>
      <c r="F82" s="64">
        <f>+F79+1</f>
        <v>21</v>
      </c>
      <c r="G82" s="107" t="s">
        <v>52</v>
      </c>
      <c r="H82" s="64"/>
      <c r="I82" s="64" t="str">
        <f>+I79</f>
        <v>นายณรงค์  กุลแก้ว</v>
      </c>
      <c r="J82" s="65" t="e">
        <f>+#REF!</f>
        <v>#REF!</v>
      </c>
      <c r="K82" s="79">
        <v>1</v>
      </c>
      <c r="L82" s="87" t="s">
        <v>112</v>
      </c>
      <c r="N82" s="79"/>
    </row>
    <row r="83" spans="2:14" ht="23.25">
      <c r="B83" s="72"/>
      <c r="C83" s="32"/>
      <c r="D83" s="32"/>
      <c r="E83" s="32"/>
      <c r="F83" s="32"/>
      <c r="G83" s="32"/>
      <c r="H83" s="32"/>
      <c r="I83" s="32" t="str">
        <f>+I80</f>
        <v>นางสาวสุจิตตรา กอบการดี</v>
      </c>
      <c r="J83" s="49"/>
      <c r="K83" s="79">
        <v>2</v>
      </c>
      <c r="L83" s="87" t="s">
        <v>112</v>
      </c>
      <c r="N83" s="79"/>
    </row>
    <row r="84" spans="2:14" ht="24" thickBot="1">
      <c r="B84" s="140"/>
      <c r="C84" s="141"/>
      <c r="D84" s="141"/>
      <c r="E84" s="141"/>
      <c r="F84" s="141"/>
      <c r="G84" s="141"/>
      <c r="H84" s="141"/>
      <c r="I84" s="141" t="str">
        <f>+I81</f>
        <v>น.ส.หทัยชนก ปกคุ้ม</v>
      </c>
      <c r="J84" s="143"/>
      <c r="K84" s="142">
        <v>3</v>
      </c>
      <c r="L84" s="145" t="s">
        <v>112</v>
      </c>
      <c r="M84" s="2" t="e">
        <f>SUM(J57:J84)</f>
        <v>#REF!</v>
      </c>
      <c r="N84" s="79"/>
    </row>
    <row r="85" spans="2:13" ht="24.75" thickBot="1" thickTop="1">
      <c r="B85" s="82"/>
      <c r="F85" s="46" t="s">
        <v>81</v>
      </c>
      <c r="G85" s="250" t="s">
        <v>656</v>
      </c>
      <c r="H85" s="29"/>
      <c r="I85" s="153"/>
      <c r="J85" s="159" t="e">
        <f>SUM(J5:J84)</f>
        <v>#REF!</v>
      </c>
      <c r="K85" s="154"/>
      <c r="L85" s="155" t="s">
        <v>17</v>
      </c>
      <c r="M85" s="139" t="e">
        <f>SUM(M5:M84)</f>
        <v>#REF!</v>
      </c>
    </row>
    <row r="86" spans="2:12" ht="24" thickTop="1">
      <c r="B86" s="529" t="s">
        <v>91</v>
      </c>
      <c r="C86" s="530"/>
      <c r="D86" s="29" t="str">
        <f>+'3.ใบเบิกเงิน'!C34</f>
        <v>เพื่อการเกษตรและสหกรณ์การเกษตร  สาขาภูเขียว</v>
      </c>
      <c r="E86" s="29"/>
      <c r="F86" s="29"/>
      <c r="G86" s="29"/>
      <c r="H86" s="29"/>
      <c r="I86" s="29"/>
      <c r="J86" s="52" t="s">
        <v>94</v>
      </c>
      <c r="K86" s="52"/>
      <c r="L86" s="69" t="s">
        <v>113</v>
      </c>
    </row>
    <row r="87" spans="2:12" ht="23.25">
      <c r="B87" s="74" t="s">
        <v>19</v>
      </c>
      <c r="C87" s="531" t="e">
        <f>+J85</f>
        <v>#REF!</v>
      </c>
      <c r="D87" s="532"/>
      <c r="E87" s="532"/>
      <c r="F87" s="532"/>
      <c r="G87" s="29" t="s">
        <v>17</v>
      </c>
      <c r="H87" s="29"/>
      <c r="I87" s="29" t="str">
        <f>+G85</f>
        <v>(สามแสนแปดหมื่นหนึ่งพันแปดบาทถ้วน)</v>
      </c>
      <c r="J87" s="52"/>
      <c r="K87" s="52"/>
      <c r="L87" s="38"/>
    </row>
    <row r="88" spans="2:13" ht="23.25">
      <c r="B88" s="58"/>
      <c r="C88" s="44" t="s">
        <v>95</v>
      </c>
      <c r="D88" s="44"/>
      <c r="E88" s="44"/>
      <c r="F88" s="44"/>
      <c r="G88" s="44"/>
      <c r="H88" s="44"/>
      <c r="I88" s="44"/>
      <c r="J88" s="53" t="s">
        <v>96</v>
      </c>
      <c r="K88" s="53"/>
      <c r="L88" s="45"/>
      <c r="M88" s="52"/>
    </row>
    <row r="89" spans="2:12" ht="23.25">
      <c r="B89" s="74" t="s">
        <v>97</v>
      </c>
      <c r="C89" s="29" t="s">
        <v>98</v>
      </c>
      <c r="D89" s="29"/>
      <c r="E89" s="29"/>
      <c r="F89" s="29"/>
      <c r="G89" s="38"/>
      <c r="H89" s="29"/>
      <c r="I89" s="37" t="s">
        <v>97</v>
      </c>
      <c r="J89" s="52" t="s">
        <v>98</v>
      </c>
      <c r="K89" s="52"/>
      <c r="L89" s="38"/>
    </row>
    <row r="90" spans="2:12" ht="23.25">
      <c r="B90" s="74"/>
      <c r="C90" s="29" t="s">
        <v>8</v>
      </c>
      <c r="D90" s="29"/>
      <c r="E90" s="29"/>
      <c r="F90" s="29"/>
      <c r="G90" s="38"/>
      <c r="H90" s="29"/>
      <c r="I90" s="39"/>
      <c r="J90" s="52" t="s">
        <v>99</v>
      </c>
      <c r="K90" s="52"/>
      <c r="L90" s="38"/>
    </row>
    <row r="91" spans="2:12" ht="23.25">
      <c r="B91" s="74" t="s">
        <v>34</v>
      </c>
      <c r="C91" s="29" t="s">
        <v>100</v>
      </c>
      <c r="D91" s="29"/>
      <c r="E91" s="29"/>
      <c r="F91" s="29"/>
      <c r="G91" s="38"/>
      <c r="H91" s="29"/>
      <c r="I91" s="37" t="s">
        <v>34</v>
      </c>
      <c r="J91" s="52" t="s">
        <v>101</v>
      </c>
      <c r="K91" s="52"/>
      <c r="L91" s="38"/>
    </row>
    <row r="92" spans="2:13" ht="23.25">
      <c r="B92" s="75" t="s">
        <v>1</v>
      </c>
      <c r="C92" s="25">
        <f>+H37</f>
        <v>21</v>
      </c>
      <c r="D92" s="14" t="s">
        <v>11</v>
      </c>
      <c r="E92" s="25"/>
      <c r="G92" s="15"/>
      <c r="H92" s="14"/>
      <c r="I92" s="27" t="s">
        <v>1</v>
      </c>
      <c r="J92" s="79">
        <f>+C92</f>
        <v>21</v>
      </c>
      <c r="K92" s="54"/>
      <c r="L92" s="15" t="s">
        <v>106</v>
      </c>
      <c r="M92" s="8"/>
    </row>
    <row r="93" spans="2:12" ht="23.25">
      <c r="B93" s="58"/>
      <c r="C93" s="44"/>
      <c r="D93" s="44"/>
      <c r="E93" s="44"/>
      <c r="F93" s="44" t="s">
        <v>82</v>
      </c>
      <c r="G93" s="44"/>
      <c r="H93" s="44"/>
      <c r="I93" s="44"/>
      <c r="J93" s="53"/>
      <c r="K93" s="53"/>
      <c r="L93" s="45"/>
    </row>
    <row r="94" spans="2:13" ht="23.25">
      <c r="B94" s="77" t="s">
        <v>103</v>
      </c>
      <c r="C94" s="14"/>
      <c r="D94" s="14"/>
      <c r="E94" s="14"/>
      <c r="F94" s="14"/>
      <c r="G94" s="15"/>
      <c r="H94" s="14"/>
      <c r="I94" s="13" t="s">
        <v>104</v>
      </c>
      <c r="J94" s="56"/>
      <c r="K94" s="56"/>
      <c r="L94" s="15"/>
      <c r="M94" s="56"/>
    </row>
    <row r="95" spans="2:13" ht="23.25">
      <c r="B95" s="77" t="s">
        <v>36</v>
      </c>
      <c r="C95" s="14"/>
      <c r="D95" s="14"/>
      <c r="E95" s="14"/>
      <c r="F95" s="14"/>
      <c r="G95" s="15"/>
      <c r="H95" s="14"/>
      <c r="I95" s="13" t="s">
        <v>357</v>
      </c>
      <c r="J95" s="56"/>
      <c r="K95" s="56"/>
      <c r="L95" s="15"/>
      <c r="M95" s="56"/>
    </row>
    <row r="96" spans="2:13" ht="23.25">
      <c r="B96" s="75" t="s">
        <v>1</v>
      </c>
      <c r="C96" s="25">
        <f>+C92</f>
        <v>21</v>
      </c>
      <c r="D96" s="14" t="s">
        <v>11</v>
      </c>
      <c r="E96" s="25"/>
      <c r="G96" s="15"/>
      <c r="H96" s="14"/>
      <c r="I96" s="77" t="s">
        <v>657</v>
      </c>
      <c r="J96" s="57"/>
      <c r="K96" s="14"/>
      <c r="M96" s="8"/>
    </row>
    <row r="97" spans="2:12" ht="23.25">
      <c r="B97" s="524" t="s">
        <v>355</v>
      </c>
      <c r="C97" s="525"/>
      <c r="D97" s="525"/>
      <c r="E97" s="525"/>
      <c r="F97" s="525"/>
      <c r="G97" s="525"/>
      <c r="H97" s="525"/>
      <c r="I97" s="525"/>
      <c r="J97" s="525"/>
      <c r="K97" s="525"/>
      <c r="L97" s="526"/>
    </row>
    <row r="98" spans="2:12" ht="23.25">
      <c r="B98" s="83"/>
      <c r="C98" s="35" t="s">
        <v>102</v>
      </c>
      <c r="D98" s="35"/>
      <c r="E98" s="35"/>
      <c r="F98" s="35"/>
      <c r="G98" s="35"/>
      <c r="H98" s="35"/>
      <c r="I98" s="35"/>
      <c r="J98" s="51"/>
      <c r="K98" s="51"/>
      <c r="L98" s="36"/>
    </row>
    <row r="99" spans="2:12" ht="23.25">
      <c r="B99" s="82"/>
      <c r="D99" s="46"/>
      <c r="E99" s="46" t="s">
        <v>97</v>
      </c>
      <c r="F99" s="29" t="s">
        <v>356</v>
      </c>
      <c r="G99" s="29"/>
      <c r="H99" s="29"/>
      <c r="I99" s="29"/>
      <c r="J99" s="52"/>
      <c r="K99" s="52"/>
      <c r="L99" s="38"/>
    </row>
    <row r="100" spans="2:12" ht="23.25">
      <c r="B100" s="82"/>
      <c r="C100" s="29"/>
      <c r="D100" s="29"/>
      <c r="E100" s="29"/>
      <c r="F100" s="29" t="s">
        <v>8</v>
      </c>
      <c r="G100" s="29"/>
      <c r="H100" s="29"/>
      <c r="I100" s="29"/>
      <c r="J100" s="52"/>
      <c r="K100" s="52"/>
      <c r="L100" s="38"/>
    </row>
    <row r="101" spans="2:12" ht="23.25">
      <c r="B101" s="82"/>
      <c r="D101" s="46"/>
      <c r="E101" s="46" t="s">
        <v>34</v>
      </c>
      <c r="F101" s="29" t="s">
        <v>100</v>
      </c>
      <c r="G101" s="29"/>
      <c r="H101" s="29"/>
      <c r="I101" s="29"/>
      <c r="J101" s="52"/>
      <c r="K101" s="52"/>
      <c r="L101" s="38"/>
    </row>
    <row r="102" spans="2:12" ht="23.25">
      <c r="B102" s="257"/>
      <c r="C102" s="41"/>
      <c r="D102" s="67"/>
      <c r="E102" s="67" t="s">
        <v>1</v>
      </c>
      <c r="F102" s="18">
        <f>+C96</f>
        <v>21</v>
      </c>
      <c r="G102" s="19" t="s">
        <v>11</v>
      </c>
      <c r="H102" s="19"/>
      <c r="I102" s="19"/>
      <c r="J102" s="55"/>
      <c r="K102" s="55"/>
      <c r="L102" s="42"/>
    </row>
    <row r="103" spans="2:14" ht="23.25">
      <c r="B103" s="514" t="s">
        <v>84</v>
      </c>
      <c r="C103" s="514"/>
      <c r="D103" s="514"/>
      <c r="E103" s="514"/>
      <c r="F103" s="514"/>
      <c r="G103" s="514"/>
      <c r="H103" s="514"/>
      <c r="I103" s="514"/>
      <c r="J103" s="514"/>
      <c r="K103" s="514"/>
      <c r="L103" s="514"/>
      <c r="N103" s="275"/>
    </row>
    <row r="104" spans="2:14" ht="23.25">
      <c r="B104" s="514" t="s">
        <v>83</v>
      </c>
      <c r="C104" s="514"/>
      <c r="D104" s="514"/>
      <c r="E104" s="514"/>
      <c r="F104" s="514"/>
      <c r="G104" s="514"/>
      <c r="H104" s="514"/>
      <c r="I104" s="514"/>
      <c r="J104" s="514"/>
      <c r="K104" s="514"/>
      <c r="L104" s="514"/>
      <c r="N104" s="275"/>
    </row>
    <row r="105" spans="2:14" ht="23.25">
      <c r="B105" s="275"/>
      <c r="D105" s="41"/>
      <c r="E105" s="41"/>
      <c r="F105" s="41"/>
      <c r="G105" s="67" t="s">
        <v>1</v>
      </c>
      <c r="H105" s="272">
        <v>14</v>
      </c>
      <c r="I105" s="8" t="str">
        <f>+'3.ใบเบิกเงิน'!D1632</f>
        <v>เดือน กรกฏาคม  พ.ศ.2560</v>
      </c>
      <c r="K105" s="8"/>
      <c r="L105" s="6" t="s">
        <v>778</v>
      </c>
      <c r="N105" s="275"/>
    </row>
    <row r="106" spans="2:14" ht="24" thickBot="1">
      <c r="B106" s="30" t="s">
        <v>85</v>
      </c>
      <c r="C106" s="30" t="s">
        <v>86</v>
      </c>
      <c r="D106" s="527" t="s">
        <v>87</v>
      </c>
      <c r="E106" s="528"/>
      <c r="F106" s="524" t="s">
        <v>88</v>
      </c>
      <c r="G106" s="526"/>
      <c r="H106" s="274"/>
      <c r="I106" s="30" t="s">
        <v>89</v>
      </c>
      <c r="J106" s="47" t="s">
        <v>29</v>
      </c>
      <c r="K106" s="47"/>
      <c r="L106" s="30" t="s">
        <v>90</v>
      </c>
      <c r="N106" s="275"/>
    </row>
    <row r="107" spans="2:14" ht="24" thickTop="1">
      <c r="B107" s="71" t="s">
        <v>114</v>
      </c>
      <c r="C107" s="64" t="e">
        <f>+#REF!</f>
        <v>#REF!</v>
      </c>
      <c r="D107" s="64">
        <v>22</v>
      </c>
      <c r="E107" s="68" t="s">
        <v>52</v>
      </c>
      <c r="F107" s="64">
        <f>+D107</f>
        <v>22</v>
      </c>
      <c r="G107" s="107" t="s">
        <v>52</v>
      </c>
      <c r="H107" s="64"/>
      <c r="I107" s="284" t="e">
        <f>+#REF!</f>
        <v>#REF!</v>
      </c>
      <c r="J107" s="65" t="e">
        <f>+#REF!</f>
        <v>#REF!</v>
      </c>
      <c r="K107" s="275">
        <v>1</v>
      </c>
      <c r="L107" s="149" t="s">
        <v>112</v>
      </c>
      <c r="N107" s="1" t="s">
        <v>744</v>
      </c>
    </row>
    <row r="108" spans="2:14" ht="23.25">
      <c r="B108" s="72"/>
      <c r="C108" s="32"/>
      <c r="D108" s="32"/>
      <c r="E108" s="32"/>
      <c r="F108" s="32"/>
      <c r="G108" s="32"/>
      <c r="H108" s="32"/>
      <c r="I108" s="32" t="e">
        <f>+#REF!</f>
        <v>#REF!</v>
      </c>
      <c r="J108" s="49"/>
      <c r="K108" s="275">
        <v>2</v>
      </c>
      <c r="L108" s="87" t="s">
        <v>112</v>
      </c>
      <c r="N108" s="1"/>
    </row>
    <row r="109" spans="2:12" ht="24" thickBot="1">
      <c r="B109" s="140"/>
      <c r="C109" s="141"/>
      <c r="D109" s="141"/>
      <c r="E109" s="141"/>
      <c r="F109" s="141"/>
      <c r="G109" s="141"/>
      <c r="H109" s="141"/>
      <c r="I109" s="141" t="e">
        <f>+#REF!</f>
        <v>#REF!</v>
      </c>
      <c r="J109" s="143"/>
      <c r="K109" s="142">
        <v>3</v>
      </c>
      <c r="L109" s="145" t="s">
        <v>112</v>
      </c>
    </row>
    <row r="110" spans="2:14" ht="24" thickTop="1">
      <c r="B110" s="71" t="s">
        <v>114</v>
      </c>
      <c r="C110" s="64" t="e">
        <f>+C107+1</f>
        <v>#REF!</v>
      </c>
      <c r="D110" s="64">
        <f>+F110</f>
        <v>23</v>
      </c>
      <c r="E110" s="68" t="s">
        <v>52</v>
      </c>
      <c r="F110" s="64">
        <f>+F107+1</f>
        <v>23</v>
      </c>
      <c r="G110" s="107" t="s">
        <v>52</v>
      </c>
      <c r="H110" s="64"/>
      <c r="I110" s="64" t="e">
        <f>+I107</f>
        <v>#REF!</v>
      </c>
      <c r="J110" s="65" t="e">
        <f>+J107</f>
        <v>#REF!</v>
      </c>
      <c r="K110" s="275">
        <v>1</v>
      </c>
      <c r="L110" s="149" t="s">
        <v>112</v>
      </c>
      <c r="N110" s="1" t="s">
        <v>779</v>
      </c>
    </row>
    <row r="111" spans="2:12" ht="23.25">
      <c r="B111" s="72"/>
      <c r="C111" s="32"/>
      <c r="D111" s="32"/>
      <c r="E111" s="32"/>
      <c r="F111" s="32"/>
      <c r="G111" s="32"/>
      <c r="H111" s="32"/>
      <c r="I111" s="32" t="e">
        <f>+#REF!</f>
        <v>#REF!</v>
      </c>
      <c r="J111" s="49"/>
      <c r="K111" s="275">
        <v>2</v>
      </c>
      <c r="L111" s="87" t="s">
        <v>112</v>
      </c>
    </row>
    <row r="112" spans="2:12" ht="24" thickBot="1">
      <c r="B112" s="140"/>
      <c r="C112" s="141"/>
      <c r="D112" s="141"/>
      <c r="E112" s="141"/>
      <c r="F112" s="141"/>
      <c r="G112" s="141"/>
      <c r="H112" s="141"/>
      <c r="I112" s="141"/>
      <c r="J112" s="143"/>
      <c r="K112" s="142">
        <v>3</v>
      </c>
      <c r="L112" s="145" t="s">
        <v>112</v>
      </c>
    </row>
    <row r="113" spans="2:14" ht="24" thickTop="1">
      <c r="B113" s="71" t="s">
        <v>114</v>
      </c>
      <c r="C113" s="64" t="e">
        <f>+C110+1</f>
        <v>#REF!</v>
      </c>
      <c r="D113" s="64">
        <f>+F113</f>
        <v>24</v>
      </c>
      <c r="E113" s="68" t="s">
        <v>52</v>
      </c>
      <c r="F113" s="64">
        <f>+F110+1</f>
        <v>24</v>
      </c>
      <c r="G113" s="107" t="s">
        <v>52</v>
      </c>
      <c r="H113" s="64"/>
      <c r="I113" s="64" t="e">
        <f>+I110</f>
        <v>#REF!</v>
      </c>
      <c r="J113" s="65" t="e">
        <f>+J110</f>
        <v>#REF!</v>
      </c>
      <c r="K113" s="275">
        <v>1</v>
      </c>
      <c r="L113" s="149" t="s">
        <v>112</v>
      </c>
      <c r="N113" s="1" t="s">
        <v>745</v>
      </c>
    </row>
    <row r="114" spans="2:14" ht="23.25">
      <c r="B114" s="72"/>
      <c r="C114" s="32"/>
      <c r="D114" s="32"/>
      <c r="E114" s="32"/>
      <c r="F114" s="32"/>
      <c r="G114" s="32"/>
      <c r="H114" s="32"/>
      <c r="I114" s="32" t="e">
        <f>+#REF!</f>
        <v>#REF!</v>
      </c>
      <c r="J114" s="49"/>
      <c r="K114" s="275">
        <v>2</v>
      </c>
      <c r="L114" s="87" t="s">
        <v>112</v>
      </c>
      <c r="N114" s="1"/>
    </row>
    <row r="115" spans="2:12" ht="24" thickBot="1">
      <c r="B115" s="140"/>
      <c r="C115" s="141"/>
      <c r="D115" s="141"/>
      <c r="E115" s="141"/>
      <c r="F115" s="141"/>
      <c r="G115" s="141"/>
      <c r="H115" s="141"/>
      <c r="I115" s="141" t="e">
        <f>+#REF!</f>
        <v>#REF!</v>
      </c>
      <c r="J115" s="143"/>
      <c r="K115" s="142">
        <v>3</v>
      </c>
      <c r="L115" s="145" t="s">
        <v>112</v>
      </c>
    </row>
    <row r="116" spans="2:12" ht="24" thickTop="1">
      <c r="B116" s="71" t="s">
        <v>114</v>
      </c>
      <c r="C116" s="64" t="e">
        <f>+C113+1</f>
        <v>#REF!</v>
      </c>
      <c r="D116" s="64">
        <f>+F116</f>
        <v>25</v>
      </c>
      <c r="E116" s="68" t="s">
        <v>52</v>
      </c>
      <c r="F116" s="64">
        <f>+F113+1</f>
        <v>25</v>
      </c>
      <c r="G116" s="107" t="s">
        <v>52</v>
      </c>
      <c r="H116" s="64"/>
      <c r="I116" s="64" t="e">
        <f>+I113</f>
        <v>#REF!</v>
      </c>
      <c r="J116" s="65" t="e">
        <f>+J113</f>
        <v>#REF!</v>
      </c>
      <c r="K116" s="275">
        <v>1</v>
      </c>
      <c r="L116" s="87" t="s">
        <v>112</v>
      </c>
    </row>
    <row r="117" spans="2:14" ht="23.25">
      <c r="B117" s="72"/>
      <c r="C117" s="32"/>
      <c r="D117" s="32"/>
      <c r="E117" s="32"/>
      <c r="F117" s="32"/>
      <c r="G117" s="32"/>
      <c r="H117" s="32"/>
      <c r="I117" s="32" t="e">
        <f>+#REF!</f>
        <v>#REF!</v>
      </c>
      <c r="J117" s="49"/>
      <c r="K117" s="275">
        <v>2</v>
      </c>
      <c r="L117" s="87" t="s">
        <v>112</v>
      </c>
      <c r="N117" s="1" t="s">
        <v>747</v>
      </c>
    </row>
    <row r="118" spans="2:14" ht="24" thickBot="1">
      <c r="B118" s="140"/>
      <c r="C118" s="141"/>
      <c r="D118" s="141"/>
      <c r="E118" s="141"/>
      <c r="F118" s="141"/>
      <c r="G118" s="141"/>
      <c r="H118" s="141"/>
      <c r="I118" s="141" t="e">
        <f>+#REF!</f>
        <v>#REF!</v>
      </c>
      <c r="J118" s="143"/>
      <c r="K118" s="142">
        <v>3</v>
      </c>
      <c r="L118" s="145" t="s">
        <v>112</v>
      </c>
      <c r="N118" s="1"/>
    </row>
    <row r="119" spans="2:12" ht="24" thickTop="1">
      <c r="B119" s="71" t="s">
        <v>114</v>
      </c>
      <c r="C119" s="64" t="e">
        <f>+C116+1</f>
        <v>#REF!</v>
      </c>
      <c r="D119" s="64">
        <f>+F119</f>
        <v>26</v>
      </c>
      <c r="E119" s="68" t="s">
        <v>52</v>
      </c>
      <c r="F119" s="64">
        <f>+F116+1</f>
        <v>26</v>
      </c>
      <c r="G119" s="107" t="s">
        <v>52</v>
      </c>
      <c r="H119" s="64"/>
      <c r="I119" s="64" t="e">
        <f>+I116</f>
        <v>#REF!</v>
      </c>
      <c r="J119" s="65" t="e">
        <f>+J116</f>
        <v>#REF!</v>
      </c>
      <c r="K119" s="275">
        <v>1</v>
      </c>
      <c r="L119" s="87" t="s">
        <v>112</v>
      </c>
    </row>
    <row r="120" spans="2:14" ht="23.25">
      <c r="B120" s="72"/>
      <c r="C120" s="32"/>
      <c r="D120" s="32"/>
      <c r="E120" s="32"/>
      <c r="F120" s="32"/>
      <c r="G120" s="32"/>
      <c r="H120" s="32"/>
      <c r="I120" s="32" t="e">
        <f>+#REF!</f>
        <v>#REF!</v>
      </c>
      <c r="J120" s="49"/>
      <c r="K120" s="275">
        <v>2</v>
      </c>
      <c r="L120" s="87" t="s">
        <v>112</v>
      </c>
      <c r="N120" s="1" t="s">
        <v>748</v>
      </c>
    </row>
    <row r="121" spans="2:14" ht="24" thickBot="1">
      <c r="B121" s="140"/>
      <c r="C121" s="141"/>
      <c r="D121" s="141"/>
      <c r="E121" s="141"/>
      <c r="F121" s="141"/>
      <c r="G121" s="141"/>
      <c r="H121" s="141"/>
      <c r="I121" s="141" t="e">
        <f>+#REF!</f>
        <v>#REF!</v>
      </c>
      <c r="J121" s="143"/>
      <c r="K121" s="142">
        <v>3</v>
      </c>
      <c r="L121" s="145" t="s">
        <v>112</v>
      </c>
      <c r="N121" s="275"/>
    </row>
    <row r="122" spans="1:14" ht="24.75" thickBot="1" thickTop="1">
      <c r="A122" s="295"/>
      <c r="B122" s="30" t="s">
        <v>85</v>
      </c>
      <c r="C122" s="30" t="s">
        <v>86</v>
      </c>
      <c r="D122" s="527" t="s">
        <v>87</v>
      </c>
      <c r="E122" s="528"/>
      <c r="F122" s="524" t="s">
        <v>88</v>
      </c>
      <c r="G122" s="526"/>
      <c r="H122" s="290"/>
      <c r="I122" s="30" t="s">
        <v>89</v>
      </c>
      <c r="J122" s="47" t="s">
        <v>29</v>
      </c>
      <c r="K122" s="47"/>
      <c r="L122" s="30" t="s">
        <v>90</v>
      </c>
      <c r="N122" s="289"/>
    </row>
    <row r="123" spans="1:14" ht="24" thickTop="1">
      <c r="A123" s="295"/>
      <c r="B123" s="71" t="s">
        <v>114</v>
      </c>
      <c r="C123" s="64" t="e">
        <f>+C119+1</f>
        <v>#REF!</v>
      </c>
      <c r="D123" s="64">
        <f>+D119+1</f>
        <v>27</v>
      </c>
      <c r="E123" s="68" t="s">
        <v>52</v>
      </c>
      <c r="F123" s="64">
        <f>+D123</f>
        <v>27</v>
      </c>
      <c r="G123" s="107" t="s">
        <v>52</v>
      </c>
      <c r="H123" s="64"/>
      <c r="I123" s="284" t="e">
        <f>+#REF!</f>
        <v>#REF!</v>
      </c>
      <c r="J123" s="65" t="e">
        <f>+J119</f>
        <v>#REF!</v>
      </c>
      <c r="K123" s="289">
        <v>1</v>
      </c>
      <c r="L123" s="149" t="s">
        <v>112</v>
      </c>
      <c r="N123" s="296" t="s">
        <v>764</v>
      </c>
    </row>
    <row r="124" spans="1:14" ht="23.25">
      <c r="A124" s="295"/>
      <c r="B124" s="72"/>
      <c r="C124" s="32"/>
      <c r="D124" s="32"/>
      <c r="E124" s="32"/>
      <c r="F124" s="32"/>
      <c r="G124" s="32"/>
      <c r="H124" s="32"/>
      <c r="I124" s="32" t="e">
        <f>+#REF!</f>
        <v>#REF!</v>
      </c>
      <c r="J124" s="49"/>
      <c r="K124" s="289">
        <v>2</v>
      </c>
      <c r="L124" s="87" t="s">
        <v>112</v>
      </c>
      <c r="N124" s="1"/>
    </row>
    <row r="125" spans="1:14" ht="24" thickBot="1">
      <c r="A125" s="295"/>
      <c r="B125" s="140"/>
      <c r="C125" s="141"/>
      <c r="D125" s="141"/>
      <c r="E125" s="141"/>
      <c r="F125" s="141"/>
      <c r="G125" s="141"/>
      <c r="H125" s="141"/>
      <c r="I125" s="141" t="e">
        <f>+#REF!</f>
        <v>#REF!</v>
      </c>
      <c r="J125" s="143"/>
      <c r="K125" s="142">
        <v>3</v>
      </c>
      <c r="L125" s="145" t="s">
        <v>112</v>
      </c>
      <c r="N125" s="1"/>
    </row>
    <row r="126" spans="1:14" ht="24" thickTop="1">
      <c r="A126" s="295"/>
      <c r="B126" s="71" t="s">
        <v>114</v>
      </c>
      <c r="C126" s="64" t="e">
        <f>+C123+1</f>
        <v>#REF!</v>
      </c>
      <c r="D126" s="64">
        <f>+F126</f>
        <v>28</v>
      </c>
      <c r="E126" s="68" t="s">
        <v>52</v>
      </c>
      <c r="F126" s="64">
        <f>+F123+1</f>
        <v>28</v>
      </c>
      <c r="G126" s="107" t="s">
        <v>52</v>
      </c>
      <c r="H126" s="64"/>
      <c r="I126" s="64" t="e">
        <f>+#REF!</f>
        <v>#REF!</v>
      </c>
      <c r="J126" s="65" t="e">
        <f>+J123</f>
        <v>#REF!</v>
      </c>
      <c r="K126" s="289">
        <v>1</v>
      </c>
      <c r="L126" s="149" t="s">
        <v>112</v>
      </c>
      <c r="N126" s="296" t="s">
        <v>765</v>
      </c>
    </row>
    <row r="127" spans="1:14" ht="23.25">
      <c r="A127" s="295"/>
      <c r="B127" s="72"/>
      <c r="C127" s="32"/>
      <c r="D127" s="32"/>
      <c r="E127" s="32"/>
      <c r="F127" s="32"/>
      <c r="G127" s="32"/>
      <c r="H127" s="32"/>
      <c r="I127" s="32" t="e">
        <f>+#REF!</f>
        <v>#REF!</v>
      </c>
      <c r="J127" s="49"/>
      <c r="K127" s="289">
        <v>2</v>
      </c>
      <c r="L127" s="87" t="s">
        <v>112</v>
      </c>
      <c r="N127" s="1"/>
    </row>
    <row r="128" spans="1:14" ht="24" thickBot="1">
      <c r="A128" s="295"/>
      <c r="B128" s="140"/>
      <c r="C128" s="141"/>
      <c r="D128" s="141"/>
      <c r="E128" s="141"/>
      <c r="F128" s="141"/>
      <c r="G128" s="141"/>
      <c r="H128" s="141"/>
      <c r="I128" s="141" t="e">
        <f>+#REF!</f>
        <v>#REF!</v>
      </c>
      <c r="J128" s="143"/>
      <c r="K128" s="142">
        <v>3</v>
      </c>
      <c r="L128" s="145" t="s">
        <v>112</v>
      </c>
      <c r="N128" s="1"/>
    </row>
    <row r="129" spans="1:14" ht="24" thickTop="1">
      <c r="A129" s="295"/>
      <c r="B129" s="71" t="s">
        <v>114</v>
      </c>
      <c r="C129" s="64" t="e">
        <f>+C126+1</f>
        <v>#REF!</v>
      </c>
      <c r="D129" s="64">
        <f>+F129</f>
        <v>29</v>
      </c>
      <c r="E129" s="68" t="s">
        <v>52</v>
      </c>
      <c r="F129" s="64">
        <f>+F126+1</f>
        <v>29</v>
      </c>
      <c r="G129" s="107" t="s">
        <v>52</v>
      </c>
      <c r="H129" s="64"/>
      <c r="I129" s="284" t="e">
        <f>+#REF!</f>
        <v>#REF!</v>
      </c>
      <c r="J129" s="65" t="e">
        <f>+J126</f>
        <v>#REF!</v>
      </c>
      <c r="K129" s="289">
        <v>1</v>
      </c>
      <c r="L129" s="149" t="s">
        <v>112</v>
      </c>
      <c r="N129" s="296" t="s">
        <v>766</v>
      </c>
    </row>
    <row r="130" spans="1:14" ht="23.25">
      <c r="A130" s="295"/>
      <c r="B130" s="72"/>
      <c r="C130" s="32"/>
      <c r="D130" s="32"/>
      <c r="E130" s="32"/>
      <c r="F130" s="32"/>
      <c r="G130" s="32"/>
      <c r="H130" s="32"/>
      <c r="I130" s="32" t="e">
        <f>+#REF!</f>
        <v>#REF!</v>
      </c>
      <c r="J130" s="49"/>
      <c r="K130" s="289">
        <v>2</v>
      </c>
      <c r="L130" s="87" t="s">
        <v>112</v>
      </c>
      <c r="N130" s="1"/>
    </row>
    <row r="131" spans="1:14" ht="24" thickBot="1">
      <c r="A131" s="295"/>
      <c r="B131" s="140"/>
      <c r="C131" s="141"/>
      <c r="D131" s="141"/>
      <c r="E131" s="141"/>
      <c r="F131" s="141"/>
      <c r="G131" s="141"/>
      <c r="H131" s="141"/>
      <c r="I131" s="141" t="e">
        <f>+#REF!</f>
        <v>#REF!</v>
      </c>
      <c r="J131" s="143"/>
      <c r="K131" s="142">
        <v>3</v>
      </c>
      <c r="L131" s="145" t="s">
        <v>112</v>
      </c>
      <c r="N131" s="289"/>
    </row>
    <row r="132" spans="1:14" ht="24" thickTop="1">
      <c r="A132" s="295"/>
      <c r="B132" s="71" t="s">
        <v>114</v>
      </c>
      <c r="C132" s="64" t="e">
        <f>+C129+1</f>
        <v>#REF!</v>
      </c>
      <c r="D132" s="64">
        <f>+F132</f>
        <v>30</v>
      </c>
      <c r="E132" s="68" t="s">
        <v>52</v>
      </c>
      <c r="F132" s="64">
        <f>+F129+1</f>
        <v>30</v>
      </c>
      <c r="G132" s="107" t="s">
        <v>52</v>
      </c>
      <c r="H132" s="64"/>
      <c r="I132" s="284" t="e">
        <f>+#REF!</f>
        <v>#REF!</v>
      </c>
      <c r="J132" s="65" t="e">
        <f>+J129</f>
        <v>#REF!</v>
      </c>
      <c r="K132" s="289">
        <v>1</v>
      </c>
      <c r="L132" s="87" t="s">
        <v>112</v>
      </c>
      <c r="N132" s="296" t="s">
        <v>767</v>
      </c>
    </row>
    <row r="133" spans="1:14" ht="23.25">
      <c r="A133" s="295"/>
      <c r="B133" s="72"/>
      <c r="C133" s="32"/>
      <c r="D133" s="32"/>
      <c r="E133" s="32"/>
      <c r="F133" s="32"/>
      <c r="G133" s="32"/>
      <c r="H133" s="32"/>
      <c r="I133" s="32" t="e">
        <f>+#REF!</f>
        <v>#REF!</v>
      </c>
      <c r="J133" s="49"/>
      <c r="K133" s="289">
        <v>2</v>
      </c>
      <c r="L133" s="87" t="s">
        <v>112</v>
      </c>
      <c r="N133" s="289"/>
    </row>
    <row r="134" spans="1:14" ht="23.25">
      <c r="A134" s="295"/>
      <c r="B134" s="137"/>
      <c r="C134" s="66"/>
      <c r="D134" s="66"/>
      <c r="E134" s="66"/>
      <c r="F134" s="66"/>
      <c r="G134" s="66"/>
      <c r="H134" s="66"/>
      <c r="I134" s="66" t="e">
        <f>+#REF!</f>
        <v>#REF!</v>
      </c>
      <c r="J134" s="138"/>
      <c r="K134" s="291">
        <v>3</v>
      </c>
      <c r="L134" s="87" t="s">
        <v>112</v>
      </c>
      <c r="N134" s="289"/>
    </row>
    <row r="135" spans="1:14" s="35" customFormat="1" ht="23.25">
      <c r="A135" s="298"/>
      <c r="B135" s="294"/>
      <c r="E135" s="299"/>
      <c r="G135" s="299"/>
      <c r="J135" s="51"/>
      <c r="K135" s="294"/>
      <c r="M135" s="51"/>
      <c r="N135" s="294"/>
    </row>
    <row r="136" spans="1:14" s="41" customFormat="1" ht="23.25">
      <c r="A136" s="300"/>
      <c r="B136" s="40"/>
      <c r="J136" s="55"/>
      <c r="K136" s="40"/>
      <c r="M136" s="55"/>
      <c r="N136" s="40"/>
    </row>
    <row r="137" spans="1:14" ht="23.25">
      <c r="A137" s="295"/>
      <c r="B137" s="514" t="s">
        <v>84</v>
      </c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N137" s="289"/>
    </row>
    <row r="138" spans="1:14" ht="23.25">
      <c r="A138" s="295"/>
      <c r="B138" s="514" t="s">
        <v>83</v>
      </c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N138" s="289"/>
    </row>
    <row r="139" spans="1:14" ht="23.25">
      <c r="A139" s="295"/>
      <c r="B139" s="289"/>
      <c r="D139" s="41"/>
      <c r="E139" s="41"/>
      <c r="F139" s="41"/>
      <c r="G139" s="67" t="s">
        <v>1</v>
      </c>
      <c r="H139" s="288">
        <f>+H105</f>
        <v>14</v>
      </c>
      <c r="I139" s="8" t="str">
        <f>+I105</f>
        <v>เดือน กรกฏาคม  พ.ศ.2560</v>
      </c>
      <c r="K139" s="8"/>
      <c r="L139" s="6" t="s">
        <v>782</v>
      </c>
      <c r="N139" s="289"/>
    </row>
    <row r="140" spans="1:14" ht="24" thickBot="1">
      <c r="A140" s="295"/>
      <c r="B140" s="30" t="s">
        <v>85</v>
      </c>
      <c r="C140" s="30" t="s">
        <v>86</v>
      </c>
      <c r="D140" s="527" t="s">
        <v>87</v>
      </c>
      <c r="E140" s="528"/>
      <c r="F140" s="524" t="s">
        <v>88</v>
      </c>
      <c r="G140" s="526"/>
      <c r="H140" s="290"/>
      <c r="I140" s="30" t="s">
        <v>89</v>
      </c>
      <c r="J140" s="47" t="s">
        <v>29</v>
      </c>
      <c r="K140" s="47"/>
      <c r="L140" s="30" t="s">
        <v>90</v>
      </c>
      <c r="N140" s="289"/>
    </row>
    <row r="141" spans="1:14" ht="24" thickTop="1">
      <c r="A141" s="295"/>
      <c r="B141" s="71" t="s">
        <v>114</v>
      </c>
      <c r="C141" s="64" t="e">
        <f>+C132+1</f>
        <v>#REF!</v>
      </c>
      <c r="D141" s="64">
        <f>+D132+1</f>
        <v>31</v>
      </c>
      <c r="E141" s="68" t="s">
        <v>52</v>
      </c>
      <c r="F141" s="64">
        <f>+D141</f>
        <v>31</v>
      </c>
      <c r="G141" s="107" t="s">
        <v>52</v>
      </c>
      <c r="H141" s="64"/>
      <c r="I141" s="284" t="e">
        <f>+#REF!</f>
        <v>#REF!</v>
      </c>
      <c r="J141" s="65" t="e">
        <f>+#REF!</f>
        <v>#REF!</v>
      </c>
      <c r="K141" s="289">
        <v>1</v>
      </c>
      <c r="L141" s="149" t="s">
        <v>112</v>
      </c>
      <c r="N141" s="295" t="s">
        <v>780</v>
      </c>
    </row>
    <row r="142" spans="1:14" ht="23.25">
      <c r="A142" s="295"/>
      <c r="B142" s="72"/>
      <c r="C142" s="32"/>
      <c r="D142" s="32"/>
      <c r="E142" s="32"/>
      <c r="F142" s="32"/>
      <c r="G142" s="32"/>
      <c r="H142" s="32"/>
      <c r="I142" s="32">
        <v>0</v>
      </c>
      <c r="J142" s="49"/>
      <c r="K142" s="289">
        <v>2</v>
      </c>
      <c r="L142" s="87" t="s">
        <v>112</v>
      </c>
      <c r="N142" s="289"/>
    </row>
    <row r="143" spans="1:14" ht="24" thickBot="1">
      <c r="A143" s="295"/>
      <c r="B143" s="140"/>
      <c r="C143" s="141"/>
      <c r="D143" s="141"/>
      <c r="E143" s="141"/>
      <c r="F143" s="141"/>
      <c r="G143" s="141"/>
      <c r="H143" s="141"/>
      <c r="I143" s="141">
        <v>0</v>
      </c>
      <c r="J143" s="143"/>
      <c r="K143" s="142">
        <v>3</v>
      </c>
      <c r="L143" s="145" t="s">
        <v>112</v>
      </c>
      <c r="N143" s="289"/>
    </row>
    <row r="144" spans="1:14" ht="24" thickTop="1">
      <c r="A144" s="295"/>
      <c r="B144" s="71" t="s">
        <v>114</v>
      </c>
      <c r="C144" s="64" t="e">
        <f>+C141+1</f>
        <v>#REF!</v>
      </c>
      <c r="D144" s="64">
        <f>+F144</f>
        <v>32</v>
      </c>
      <c r="E144" s="68" t="s">
        <v>52</v>
      </c>
      <c r="F144" s="64">
        <f>+F141+1</f>
        <v>32</v>
      </c>
      <c r="G144" s="107" t="s">
        <v>52</v>
      </c>
      <c r="H144" s="64"/>
      <c r="I144" s="64" t="e">
        <f>+#REF!</f>
        <v>#REF!</v>
      </c>
      <c r="J144" s="65" t="e">
        <f>+#REF!</f>
        <v>#REF!</v>
      </c>
      <c r="K144" s="289">
        <v>1</v>
      </c>
      <c r="L144" s="149" t="s">
        <v>112</v>
      </c>
      <c r="N144" s="295" t="s">
        <v>781</v>
      </c>
    </row>
    <row r="145" spans="1:14" ht="23.25">
      <c r="A145" s="295"/>
      <c r="B145" s="72"/>
      <c r="C145" s="32"/>
      <c r="D145" s="32"/>
      <c r="E145" s="32"/>
      <c r="F145" s="32"/>
      <c r="G145" s="32"/>
      <c r="H145" s="32"/>
      <c r="I145" s="32" t="e">
        <f>+#REF!</f>
        <v>#REF!</v>
      </c>
      <c r="J145" s="49"/>
      <c r="K145" s="289">
        <v>2</v>
      </c>
      <c r="L145" s="87" t="s">
        <v>112</v>
      </c>
      <c r="N145" s="289"/>
    </row>
    <row r="146" spans="1:14" ht="24" thickBot="1">
      <c r="A146" s="295"/>
      <c r="B146" s="140"/>
      <c r="C146" s="141"/>
      <c r="D146" s="141"/>
      <c r="E146" s="141"/>
      <c r="F146" s="141"/>
      <c r="G146" s="141"/>
      <c r="H146" s="141"/>
      <c r="I146" s="141" t="e">
        <f>+#REF!</f>
        <v>#REF!</v>
      </c>
      <c r="J146" s="143"/>
      <c r="K146" s="142">
        <v>3</v>
      </c>
      <c r="L146" s="145" t="s">
        <v>112</v>
      </c>
      <c r="N146" s="289"/>
    </row>
    <row r="147" spans="2:14" ht="24.75" thickBot="1" thickTop="1">
      <c r="B147" s="280"/>
      <c r="F147" s="279" t="s">
        <v>81</v>
      </c>
      <c r="G147" s="250" t="s">
        <v>784</v>
      </c>
      <c r="H147" s="29"/>
      <c r="I147" s="153"/>
      <c r="J147" s="301" t="e">
        <f>+J144+J141+J132+J129+J126+J123+J119+J116+J113+J110+J107</f>
        <v>#REF!</v>
      </c>
      <c r="K147" s="154"/>
      <c r="L147" s="155" t="s">
        <v>17</v>
      </c>
      <c r="N147" s="275"/>
    </row>
    <row r="148" spans="2:14" ht="24" thickTop="1">
      <c r="B148" s="529" t="s">
        <v>91</v>
      </c>
      <c r="C148" s="530"/>
      <c r="D148" s="29" t="str">
        <f>+D86</f>
        <v>เพื่อการเกษตรและสหกรณ์การเกษตร  สาขาภูเขียว</v>
      </c>
      <c r="E148" s="29"/>
      <c r="F148" s="29"/>
      <c r="G148" s="29"/>
      <c r="H148" s="29"/>
      <c r="I148" s="29"/>
      <c r="J148" s="52" t="s">
        <v>94</v>
      </c>
      <c r="K148" s="52"/>
      <c r="L148" s="69" t="s">
        <v>113</v>
      </c>
      <c r="N148" s="275"/>
    </row>
    <row r="149" spans="2:14" ht="23.25">
      <c r="B149" s="280" t="s">
        <v>19</v>
      </c>
      <c r="C149" s="531" t="e">
        <f>+J147</f>
        <v>#REF!</v>
      </c>
      <c r="D149" s="532"/>
      <c r="E149" s="532"/>
      <c r="F149" s="532"/>
      <c r="G149" s="29" t="s">
        <v>17</v>
      </c>
      <c r="H149" s="29"/>
      <c r="I149" s="29" t="str">
        <f>+G147</f>
        <v>(หนึ่งแสนเก้าหมื่นหนึ่งพันบาทถ้วน)</v>
      </c>
      <c r="J149" s="52"/>
      <c r="K149" s="52"/>
      <c r="L149" s="38"/>
      <c r="N149" s="275"/>
    </row>
    <row r="150" spans="2:14" ht="23.25">
      <c r="B150" s="273"/>
      <c r="C150" s="44" t="s">
        <v>95</v>
      </c>
      <c r="D150" s="44"/>
      <c r="E150" s="44"/>
      <c r="F150" s="44"/>
      <c r="G150" s="44"/>
      <c r="H150" s="44"/>
      <c r="I150" s="44"/>
      <c r="J150" s="53" t="s">
        <v>96</v>
      </c>
      <c r="K150" s="53"/>
      <c r="L150" s="45"/>
      <c r="N150" s="275"/>
    </row>
    <row r="151" spans="2:14" ht="23.25">
      <c r="B151" s="280" t="s">
        <v>97</v>
      </c>
      <c r="C151" s="29" t="s">
        <v>98</v>
      </c>
      <c r="D151" s="29"/>
      <c r="E151" s="29"/>
      <c r="F151" s="29"/>
      <c r="G151" s="29"/>
      <c r="H151" s="36"/>
      <c r="I151" s="278" t="s">
        <v>97</v>
      </c>
      <c r="J151" s="52" t="s">
        <v>98</v>
      </c>
      <c r="K151" s="52"/>
      <c r="L151" s="38"/>
      <c r="N151" s="275"/>
    </row>
    <row r="152" spans="2:14" ht="23.25">
      <c r="B152" s="280"/>
      <c r="C152" s="29" t="s">
        <v>8</v>
      </c>
      <c r="D152" s="29"/>
      <c r="E152" s="29"/>
      <c r="F152" s="29"/>
      <c r="G152" s="29"/>
      <c r="H152" s="38"/>
      <c r="I152" s="39"/>
      <c r="J152" s="52" t="s">
        <v>99</v>
      </c>
      <c r="K152" s="52"/>
      <c r="L152" s="38"/>
      <c r="N152" s="275"/>
    </row>
    <row r="153" spans="2:14" ht="23.25">
      <c r="B153" s="280" t="s">
        <v>34</v>
      </c>
      <c r="C153" s="29" t="s">
        <v>100</v>
      </c>
      <c r="D153" s="29"/>
      <c r="E153" s="29"/>
      <c r="F153" s="29"/>
      <c r="G153" s="29"/>
      <c r="H153" s="38"/>
      <c r="I153" s="278" t="s">
        <v>34</v>
      </c>
      <c r="J153" s="52" t="s">
        <v>101</v>
      </c>
      <c r="K153" s="52"/>
      <c r="L153" s="38"/>
      <c r="N153" s="275"/>
    </row>
    <row r="154" spans="2:14" ht="23.25">
      <c r="B154" s="75" t="s">
        <v>1</v>
      </c>
      <c r="C154" s="25">
        <f>+H139</f>
        <v>14</v>
      </c>
      <c r="D154" s="16" t="str">
        <f>+I105</f>
        <v>เดือน กรกฏาคม  พ.ศ.2560</v>
      </c>
      <c r="E154" s="25"/>
      <c r="G154" s="14"/>
      <c r="H154" s="20"/>
      <c r="I154" s="270" t="s">
        <v>1</v>
      </c>
      <c r="J154" s="275">
        <f>+C154</f>
        <v>14</v>
      </c>
      <c r="K154" s="15" t="s">
        <v>702</v>
      </c>
      <c r="N154" s="275"/>
    </row>
    <row r="155" spans="2:14" ht="23.25">
      <c r="B155" s="273"/>
      <c r="C155" s="44"/>
      <c r="D155" s="44"/>
      <c r="E155" s="44"/>
      <c r="F155" s="44" t="s">
        <v>82</v>
      </c>
      <c r="G155" s="44"/>
      <c r="H155" s="44"/>
      <c r="I155" s="44"/>
      <c r="J155" s="53"/>
      <c r="K155" s="53"/>
      <c r="L155" s="45"/>
      <c r="N155" s="275"/>
    </row>
    <row r="156" spans="2:14" ht="23.25">
      <c r="B156" s="77" t="s">
        <v>103</v>
      </c>
      <c r="C156" s="14"/>
      <c r="D156" s="14"/>
      <c r="E156" s="14"/>
      <c r="F156" s="14"/>
      <c r="G156" s="14"/>
      <c r="H156" s="12"/>
      <c r="I156" s="13" t="s">
        <v>104</v>
      </c>
      <c r="J156" s="56"/>
      <c r="K156" s="56"/>
      <c r="L156" s="15"/>
      <c r="N156" s="275"/>
    </row>
    <row r="157" spans="2:14" ht="23.25">
      <c r="B157" s="77" t="s">
        <v>36</v>
      </c>
      <c r="C157" s="14"/>
      <c r="D157" s="14"/>
      <c r="E157" s="14"/>
      <c r="F157" s="14"/>
      <c r="G157" s="14"/>
      <c r="H157" s="15"/>
      <c r="I157" s="13" t="s">
        <v>357</v>
      </c>
      <c r="J157" s="56"/>
      <c r="K157" s="56"/>
      <c r="L157" s="15"/>
      <c r="N157" s="275"/>
    </row>
    <row r="158" spans="2:15" ht="23.25">
      <c r="B158" s="75" t="s">
        <v>1</v>
      </c>
      <c r="C158" s="25">
        <f>+C154</f>
        <v>14</v>
      </c>
      <c r="D158" s="16" t="str">
        <f>+D154</f>
        <v>เดือน กรกฏาคม  พ.ศ.2560</v>
      </c>
      <c r="E158" s="25"/>
      <c r="G158" s="14"/>
      <c r="H158" s="20"/>
      <c r="I158" s="75" t="s">
        <v>1</v>
      </c>
      <c r="J158" s="25">
        <f>+J154</f>
        <v>14</v>
      </c>
      <c r="K158" s="16" t="str">
        <f>+K154</f>
        <v>กรกฎาคมพ.ศ.2560</v>
      </c>
      <c r="L158" s="25"/>
      <c r="M158" s="1"/>
      <c r="N158" s="15"/>
      <c r="O158" s="14"/>
    </row>
    <row r="159" spans="2:14" ht="23.25">
      <c r="B159" s="524" t="s">
        <v>355</v>
      </c>
      <c r="C159" s="525"/>
      <c r="D159" s="525"/>
      <c r="E159" s="525"/>
      <c r="F159" s="525"/>
      <c r="G159" s="525"/>
      <c r="H159" s="525"/>
      <c r="I159" s="525"/>
      <c r="J159" s="525"/>
      <c r="K159" s="525"/>
      <c r="L159" s="526"/>
      <c r="N159" s="275"/>
    </row>
    <row r="160" spans="2:14" ht="23.25">
      <c r="B160" s="283"/>
      <c r="C160" s="35" t="s">
        <v>102</v>
      </c>
      <c r="D160" s="35"/>
      <c r="E160" s="35"/>
      <c r="F160" s="35"/>
      <c r="G160" s="35"/>
      <c r="H160" s="35"/>
      <c r="I160" s="35"/>
      <c r="J160" s="51"/>
      <c r="K160" s="51"/>
      <c r="L160" s="36"/>
      <c r="N160" s="275"/>
    </row>
    <row r="161" spans="2:14" ht="23.25">
      <c r="B161" s="280"/>
      <c r="D161" s="279"/>
      <c r="E161" s="279" t="s">
        <v>97</v>
      </c>
      <c r="F161" s="29" t="s">
        <v>356</v>
      </c>
      <c r="G161" s="29"/>
      <c r="H161" s="29"/>
      <c r="I161" s="29"/>
      <c r="J161" s="52"/>
      <c r="K161" s="52"/>
      <c r="L161" s="38"/>
      <c r="N161" s="275"/>
    </row>
    <row r="162" spans="2:14" ht="23.25">
      <c r="B162" s="280"/>
      <c r="C162" s="29"/>
      <c r="D162" s="29"/>
      <c r="E162" s="29"/>
      <c r="F162" s="29" t="s">
        <v>8</v>
      </c>
      <c r="G162" s="29"/>
      <c r="H162" s="29"/>
      <c r="I162" s="29"/>
      <c r="J162" s="52"/>
      <c r="K162" s="52"/>
      <c r="L162" s="38"/>
      <c r="N162" s="275"/>
    </row>
    <row r="163" spans="2:14" ht="23.25">
      <c r="B163" s="280"/>
      <c r="D163" s="279"/>
      <c r="E163" s="279" t="s">
        <v>34</v>
      </c>
      <c r="F163" s="29" t="s">
        <v>100</v>
      </c>
      <c r="G163" s="29"/>
      <c r="H163" s="29"/>
      <c r="I163" s="29"/>
      <c r="J163" s="52"/>
      <c r="K163" s="52"/>
      <c r="L163" s="38"/>
      <c r="N163" s="275"/>
    </row>
    <row r="164" spans="2:14" ht="23.25">
      <c r="B164" s="277"/>
      <c r="C164" s="41"/>
      <c r="D164" s="67"/>
      <c r="E164" s="67" t="s">
        <v>1</v>
      </c>
      <c r="F164" s="18">
        <f>+C158</f>
        <v>14</v>
      </c>
      <c r="G164" s="285" t="str">
        <f>+D158</f>
        <v>เดือน กรกฏาคม  พ.ศ.2560</v>
      </c>
      <c r="H164" s="19"/>
      <c r="I164" s="19"/>
      <c r="J164" s="55"/>
      <c r="K164" s="55"/>
      <c r="L164" s="42"/>
      <c r="N164" s="275"/>
    </row>
    <row r="165" spans="2:14" ht="23.25">
      <c r="B165" s="276"/>
      <c r="C165" s="29"/>
      <c r="D165" s="271"/>
      <c r="E165" s="271"/>
      <c r="F165" s="25"/>
      <c r="G165" s="14"/>
      <c r="H165" s="14"/>
      <c r="I165" s="14"/>
      <c r="J165" s="52"/>
      <c r="K165" s="52"/>
      <c r="L165" s="29"/>
      <c r="N165" s="275"/>
    </row>
    <row r="166" spans="2:14" ht="23.25">
      <c r="B166" s="276"/>
      <c r="C166" s="29"/>
      <c r="D166" s="271"/>
      <c r="E166" s="271"/>
      <c r="F166" s="25"/>
      <c r="G166" s="14"/>
      <c r="H166" s="14"/>
      <c r="I166" s="14"/>
      <c r="J166" s="52"/>
      <c r="K166" s="52"/>
      <c r="L166" s="29"/>
      <c r="N166" s="275"/>
    </row>
    <row r="167" spans="2:14" ht="23.25">
      <c r="B167" s="276"/>
      <c r="C167" s="29"/>
      <c r="D167" s="271"/>
      <c r="E167" s="271"/>
      <c r="F167" s="25"/>
      <c r="G167" s="14"/>
      <c r="H167" s="14"/>
      <c r="I167" s="14"/>
      <c r="J167" s="52"/>
      <c r="K167" s="52"/>
      <c r="L167" s="29"/>
      <c r="N167" s="275"/>
    </row>
    <row r="168" spans="2:14" ht="23.25">
      <c r="B168" s="276"/>
      <c r="C168" s="29"/>
      <c r="D168" s="271"/>
      <c r="E168" s="271"/>
      <c r="F168" s="25"/>
      <c r="G168" s="14"/>
      <c r="H168" s="14"/>
      <c r="I168" s="14"/>
      <c r="J168" s="52"/>
      <c r="K168" s="52"/>
      <c r="L168" s="29"/>
      <c r="N168" s="275"/>
    </row>
    <row r="169" spans="2:14" ht="23.25">
      <c r="B169" s="276"/>
      <c r="C169" s="29"/>
      <c r="D169" s="271"/>
      <c r="E169" s="271"/>
      <c r="F169" s="25"/>
      <c r="G169" s="14"/>
      <c r="H169" s="14"/>
      <c r="I169" s="14"/>
      <c r="J169" s="52"/>
      <c r="K169" s="52"/>
      <c r="L169" s="29"/>
      <c r="N169" s="275"/>
    </row>
    <row r="170" spans="2:14" ht="23.25">
      <c r="B170" s="276"/>
      <c r="C170" s="29"/>
      <c r="D170" s="271"/>
      <c r="E170" s="271"/>
      <c r="F170" s="25"/>
      <c r="G170" s="14"/>
      <c r="H170" s="14"/>
      <c r="I170" s="14"/>
      <c r="J170" s="52"/>
      <c r="K170" s="52"/>
      <c r="L170" s="29"/>
      <c r="N170" s="275"/>
    </row>
    <row r="171" spans="1:14" ht="23.25">
      <c r="A171" s="450"/>
      <c r="B171" s="514" t="s">
        <v>84</v>
      </c>
      <c r="C171" s="514"/>
      <c r="D171" s="514"/>
      <c r="E171" s="514"/>
      <c r="F171" s="514"/>
      <c r="G171" s="514"/>
      <c r="H171" s="514"/>
      <c r="I171" s="514"/>
      <c r="J171" s="514"/>
      <c r="K171" s="514"/>
      <c r="L171" s="514"/>
      <c r="N171" s="275"/>
    </row>
    <row r="172" spans="1:14" ht="23.25">
      <c r="A172" s="450"/>
      <c r="B172" s="514" t="s">
        <v>83</v>
      </c>
      <c r="C172" s="514"/>
      <c r="D172" s="514"/>
      <c r="E172" s="514"/>
      <c r="F172" s="514"/>
      <c r="G172" s="514"/>
      <c r="H172" s="514"/>
      <c r="I172" s="514"/>
      <c r="J172" s="514"/>
      <c r="K172" s="514"/>
      <c r="L172" s="514"/>
      <c r="N172" s="275"/>
    </row>
    <row r="173" spans="1:14" ht="23.25">
      <c r="A173" s="450"/>
      <c r="B173" s="438"/>
      <c r="D173" s="41"/>
      <c r="E173" s="41"/>
      <c r="F173" s="41"/>
      <c r="G173" s="67" t="s">
        <v>1</v>
      </c>
      <c r="H173" s="441">
        <v>30</v>
      </c>
      <c r="I173" s="8" t="str">
        <f>+'3.ใบเบิกเงิน'!I2103</f>
        <v>เดือน สิงหาคม  พ.ศ.2560</v>
      </c>
      <c r="K173" s="8"/>
      <c r="L173" s="6" t="s">
        <v>782</v>
      </c>
      <c r="N173" s="275"/>
    </row>
    <row r="174" spans="1:14" ht="24" thickBot="1">
      <c r="A174" s="450"/>
      <c r="B174" s="30" t="s">
        <v>85</v>
      </c>
      <c r="C174" s="30" t="s">
        <v>86</v>
      </c>
      <c r="D174" s="527" t="s">
        <v>87</v>
      </c>
      <c r="E174" s="528"/>
      <c r="F174" s="524" t="s">
        <v>88</v>
      </c>
      <c r="G174" s="526"/>
      <c r="H174" s="444"/>
      <c r="I174" s="30" t="s">
        <v>89</v>
      </c>
      <c r="J174" s="47" t="s">
        <v>29</v>
      </c>
      <c r="K174" s="47"/>
      <c r="L174" s="30" t="s">
        <v>90</v>
      </c>
      <c r="N174" s="275"/>
    </row>
    <row r="175" spans="1:14" ht="24" thickTop="1">
      <c r="A175" s="450"/>
      <c r="B175" s="71" t="s">
        <v>114</v>
      </c>
      <c r="C175" s="64">
        <f>+'2.รายงานจัดทำเช็ค'!C34</f>
        <v>13796779</v>
      </c>
      <c r="D175" s="64">
        <v>33</v>
      </c>
      <c r="E175" s="68" t="s">
        <v>52</v>
      </c>
      <c r="F175" s="64">
        <v>33</v>
      </c>
      <c r="G175" s="107" t="s">
        <v>52</v>
      </c>
      <c r="H175" s="64"/>
      <c r="I175" s="284" t="e">
        <f>+I141</f>
        <v>#REF!</v>
      </c>
      <c r="J175" s="65">
        <f>+'3.ใบเบิกเงิน'!I2075</f>
        <v>7400</v>
      </c>
      <c r="K175" s="438">
        <v>1</v>
      </c>
      <c r="L175" s="149" t="s">
        <v>112</v>
      </c>
      <c r="N175" s="275"/>
    </row>
    <row r="176" spans="1:14" ht="23.25">
      <c r="A176" s="450"/>
      <c r="B176" s="72"/>
      <c r="C176" s="32"/>
      <c r="D176" s="32"/>
      <c r="E176" s="32"/>
      <c r="F176" s="32"/>
      <c r="G176" s="32"/>
      <c r="H176" s="32"/>
      <c r="I176" s="32"/>
      <c r="J176" s="49"/>
      <c r="K176" s="438"/>
      <c r="L176" s="87"/>
      <c r="N176" s="275"/>
    </row>
    <row r="177" spans="1:14" ht="24" thickBot="1">
      <c r="A177" s="450"/>
      <c r="B177" s="140"/>
      <c r="C177" s="141"/>
      <c r="D177" s="141"/>
      <c r="E177" s="141"/>
      <c r="F177" s="141"/>
      <c r="G177" s="141"/>
      <c r="H177" s="141"/>
      <c r="I177" s="141"/>
      <c r="J177" s="143"/>
      <c r="K177" s="142"/>
      <c r="L177" s="145"/>
      <c r="N177" s="275"/>
    </row>
    <row r="178" spans="1:14" ht="24.75" thickBot="1" thickTop="1">
      <c r="A178" s="450"/>
      <c r="B178" s="448"/>
      <c r="F178" s="447" t="s">
        <v>81</v>
      </c>
      <c r="G178" s="250" t="s">
        <v>900</v>
      </c>
      <c r="H178" s="29"/>
      <c r="I178" s="153"/>
      <c r="J178" s="301">
        <f>SUM(J175:J177)</f>
        <v>7400</v>
      </c>
      <c r="K178" s="154"/>
      <c r="L178" s="155" t="s">
        <v>17</v>
      </c>
      <c r="N178" s="275"/>
    </row>
    <row r="179" spans="1:14" ht="24" thickTop="1">
      <c r="A179" s="450"/>
      <c r="B179" s="529" t="s">
        <v>91</v>
      </c>
      <c r="C179" s="530"/>
      <c r="D179" s="29" t="str">
        <f>+D148</f>
        <v>เพื่อการเกษตรและสหกรณ์การเกษตร  สาขาภูเขียว</v>
      </c>
      <c r="E179" s="29"/>
      <c r="F179" s="29"/>
      <c r="G179" s="29"/>
      <c r="H179" s="29"/>
      <c r="I179" s="29"/>
      <c r="J179" s="52" t="s">
        <v>94</v>
      </c>
      <c r="K179" s="52"/>
      <c r="L179" s="69" t="str">
        <f>+L148</f>
        <v>012122095668</v>
      </c>
      <c r="N179" s="275"/>
    </row>
    <row r="180" spans="1:14" ht="23.25">
      <c r="A180" s="450"/>
      <c r="B180" s="448" t="s">
        <v>19</v>
      </c>
      <c r="C180" s="531">
        <f>+J178</f>
        <v>7400</v>
      </c>
      <c r="D180" s="532"/>
      <c r="E180" s="532"/>
      <c r="F180" s="532"/>
      <c r="G180" s="29" t="s">
        <v>17</v>
      </c>
      <c r="H180" s="29"/>
      <c r="I180" s="29" t="str">
        <f>+G178</f>
        <v>(เจ็ดพันสี่ร้อยบาทถ้วน)</v>
      </c>
      <c r="J180" s="52"/>
      <c r="K180" s="52"/>
      <c r="L180" s="38"/>
      <c r="N180" s="275"/>
    </row>
    <row r="181" spans="1:14" ht="23.25">
      <c r="A181" s="450"/>
      <c r="B181" s="443"/>
      <c r="C181" s="44" t="s">
        <v>95</v>
      </c>
      <c r="D181" s="44"/>
      <c r="E181" s="44"/>
      <c r="F181" s="44"/>
      <c r="G181" s="44"/>
      <c r="H181" s="44"/>
      <c r="I181" s="44"/>
      <c r="J181" s="53" t="s">
        <v>96</v>
      </c>
      <c r="K181" s="53"/>
      <c r="L181" s="45"/>
      <c r="N181" s="275"/>
    </row>
    <row r="182" spans="1:14" ht="23.25">
      <c r="A182" s="450"/>
      <c r="B182" s="448" t="s">
        <v>97</v>
      </c>
      <c r="C182" s="29" t="s">
        <v>98</v>
      </c>
      <c r="D182" s="29"/>
      <c r="E182" s="29"/>
      <c r="F182" s="29"/>
      <c r="G182" s="29"/>
      <c r="H182" s="36"/>
      <c r="I182" s="446" t="s">
        <v>97</v>
      </c>
      <c r="J182" s="52" t="s">
        <v>98</v>
      </c>
      <c r="K182" s="52"/>
      <c r="L182" s="38"/>
      <c r="N182" s="275"/>
    </row>
    <row r="183" spans="1:14" ht="23.25">
      <c r="A183" s="450"/>
      <c r="B183" s="448"/>
      <c r="C183" s="29" t="s">
        <v>8</v>
      </c>
      <c r="D183" s="29"/>
      <c r="E183" s="29"/>
      <c r="F183" s="29"/>
      <c r="G183" s="29"/>
      <c r="H183" s="38"/>
      <c r="I183" s="39"/>
      <c r="J183" s="52" t="s">
        <v>99</v>
      </c>
      <c r="K183" s="52"/>
      <c r="L183" s="38"/>
      <c r="N183" s="275"/>
    </row>
    <row r="184" spans="1:14" ht="23.25">
      <c r="A184" s="450"/>
      <c r="B184" s="448" t="s">
        <v>34</v>
      </c>
      <c r="C184" s="29" t="s">
        <v>100</v>
      </c>
      <c r="D184" s="29"/>
      <c r="E184" s="29"/>
      <c r="F184" s="29"/>
      <c r="G184" s="29"/>
      <c r="H184" s="38"/>
      <c r="I184" s="446" t="s">
        <v>34</v>
      </c>
      <c r="J184" s="52" t="s">
        <v>101</v>
      </c>
      <c r="K184" s="52"/>
      <c r="L184" s="38"/>
      <c r="N184" s="275"/>
    </row>
    <row r="185" spans="1:14" ht="23.25">
      <c r="A185" s="450"/>
      <c r="B185" s="75" t="s">
        <v>1</v>
      </c>
      <c r="C185" s="25">
        <f>+H173</f>
        <v>30</v>
      </c>
      <c r="D185" s="16" t="str">
        <f>+I173</f>
        <v>เดือน สิงหาคม  พ.ศ.2560</v>
      </c>
      <c r="E185" s="25"/>
      <c r="G185" s="14"/>
      <c r="H185" s="20"/>
      <c r="I185" s="439" t="s">
        <v>1</v>
      </c>
      <c r="J185" s="438">
        <f>+C185</f>
        <v>30</v>
      </c>
      <c r="K185" s="465" t="str">
        <f>+D185</f>
        <v>เดือน สิงหาคม  พ.ศ.2560</v>
      </c>
      <c r="N185" s="275"/>
    </row>
    <row r="186" spans="1:14" ht="23.25">
      <c r="A186" s="450"/>
      <c r="B186" s="443"/>
      <c r="C186" s="44"/>
      <c r="D186" s="44"/>
      <c r="E186" s="44"/>
      <c r="F186" s="44" t="s">
        <v>82</v>
      </c>
      <c r="G186" s="44"/>
      <c r="H186" s="44"/>
      <c r="I186" s="44"/>
      <c r="J186" s="53"/>
      <c r="K186" s="53"/>
      <c r="L186" s="45"/>
      <c r="N186" s="275"/>
    </row>
    <row r="187" spans="1:14" ht="23.25">
      <c r="A187" s="450"/>
      <c r="B187" s="77" t="s">
        <v>103</v>
      </c>
      <c r="C187" s="14"/>
      <c r="D187" s="14"/>
      <c r="E187" s="14"/>
      <c r="F187" s="14"/>
      <c r="G187" s="14"/>
      <c r="H187" s="12"/>
      <c r="I187" s="13" t="s">
        <v>104</v>
      </c>
      <c r="J187" s="56"/>
      <c r="K187" s="56"/>
      <c r="L187" s="15"/>
      <c r="N187" s="275"/>
    </row>
    <row r="188" spans="1:14" ht="23.25">
      <c r="A188" s="450"/>
      <c r="B188" s="77" t="s">
        <v>36</v>
      </c>
      <c r="C188" s="14"/>
      <c r="D188" s="14"/>
      <c r="E188" s="14"/>
      <c r="F188" s="14"/>
      <c r="G188" s="14"/>
      <c r="H188" s="15"/>
      <c r="I188" s="13" t="s">
        <v>357</v>
      </c>
      <c r="J188" s="56"/>
      <c r="K188" s="56"/>
      <c r="L188" s="15"/>
      <c r="N188" s="275"/>
    </row>
    <row r="189" spans="1:14" ht="23.25">
      <c r="A189" s="450"/>
      <c r="B189" s="75" t="s">
        <v>1</v>
      </c>
      <c r="C189" s="25">
        <f>+C185</f>
        <v>30</v>
      </c>
      <c r="D189" s="16" t="str">
        <f>+D185</f>
        <v>เดือน สิงหาคม  พ.ศ.2560</v>
      </c>
      <c r="E189" s="25"/>
      <c r="G189" s="14"/>
      <c r="H189" s="20"/>
      <c r="I189" s="75" t="s">
        <v>1</v>
      </c>
      <c r="J189" s="25">
        <f>+J185</f>
        <v>30</v>
      </c>
      <c r="K189" s="466" t="str">
        <f>+K185</f>
        <v>เดือน สิงหาคม  พ.ศ.2560</v>
      </c>
      <c r="L189" s="25"/>
      <c r="N189" s="275"/>
    </row>
    <row r="190" spans="1:14" ht="23.25">
      <c r="A190" s="450"/>
      <c r="B190" s="524" t="s">
        <v>355</v>
      </c>
      <c r="C190" s="525"/>
      <c r="D190" s="525"/>
      <c r="E190" s="525"/>
      <c r="F190" s="525"/>
      <c r="G190" s="525"/>
      <c r="H190" s="525"/>
      <c r="I190" s="525"/>
      <c r="J190" s="525"/>
      <c r="K190" s="525"/>
      <c r="L190" s="526"/>
      <c r="N190" s="275"/>
    </row>
    <row r="191" spans="1:14" ht="23.25">
      <c r="A191" s="450"/>
      <c r="B191" s="449"/>
      <c r="C191" s="35" t="s">
        <v>102</v>
      </c>
      <c r="D191" s="35"/>
      <c r="E191" s="35"/>
      <c r="F191" s="35"/>
      <c r="G191" s="35"/>
      <c r="H191" s="35"/>
      <c r="I191" s="35"/>
      <c r="J191" s="51"/>
      <c r="K191" s="51"/>
      <c r="L191" s="36"/>
      <c r="N191" s="275"/>
    </row>
    <row r="192" spans="1:14" ht="23.25">
      <c r="A192" s="450"/>
      <c r="B192" s="448"/>
      <c r="D192" s="447"/>
      <c r="E192" s="447" t="s">
        <v>97</v>
      </c>
      <c r="F192" s="29" t="s">
        <v>356</v>
      </c>
      <c r="G192" s="29"/>
      <c r="H192" s="29"/>
      <c r="I192" s="29"/>
      <c r="J192" s="52"/>
      <c r="K192" s="52"/>
      <c r="L192" s="38"/>
      <c r="N192" s="275"/>
    </row>
    <row r="193" spans="1:14" ht="23.25">
      <c r="A193" s="450"/>
      <c r="B193" s="448"/>
      <c r="C193" s="29"/>
      <c r="D193" s="29"/>
      <c r="E193" s="29"/>
      <c r="F193" s="29" t="s">
        <v>8</v>
      </c>
      <c r="G193" s="29"/>
      <c r="H193" s="29"/>
      <c r="I193" s="29"/>
      <c r="J193" s="52"/>
      <c r="K193" s="52"/>
      <c r="L193" s="38"/>
      <c r="N193" s="275"/>
    </row>
    <row r="194" spans="1:14" ht="23.25">
      <c r="A194" s="450"/>
      <c r="B194" s="448"/>
      <c r="D194" s="447"/>
      <c r="E194" s="447" t="s">
        <v>34</v>
      </c>
      <c r="F194" s="29" t="s">
        <v>100</v>
      </c>
      <c r="G194" s="29"/>
      <c r="H194" s="29"/>
      <c r="I194" s="29"/>
      <c r="J194" s="52"/>
      <c r="K194" s="52"/>
      <c r="L194" s="38"/>
      <c r="N194" s="275"/>
    </row>
    <row r="195" spans="1:14" ht="23.25">
      <c r="A195" s="450"/>
      <c r="B195" s="442"/>
      <c r="C195" s="41"/>
      <c r="D195" s="67"/>
      <c r="E195" s="67" t="s">
        <v>1</v>
      </c>
      <c r="F195" s="18">
        <f>+C189</f>
        <v>30</v>
      </c>
      <c r="G195" s="285" t="str">
        <f>+D189</f>
        <v>เดือน สิงหาคม  พ.ศ.2560</v>
      </c>
      <c r="H195" s="19"/>
      <c r="I195" s="19"/>
      <c r="J195" s="55"/>
      <c r="K195" s="55"/>
      <c r="L195" s="42"/>
      <c r="N195" s="275"/>
    </row>
    <row r="196" spans="2:14" ht="23.25">
      <c r="B196" s="276"/>
      <c r="C196" s="29"/>
      <c r="D196" s="271"/>
      <c r="E196" s="271"/>
      <c r="F196" s="25"/>
      <c r="G196" s="14"/>
      <c r="H196" s="14"/>
      <c r="I196" s="14"/>
      <c r="J196" s="52"/>
      <c r="K196" s="52"/>
      <c r="L196" s="29"/>
      <c r="N196" s="275"/>
    </row>
    <row r="197" spans="2:14" ht="23.25">
      <c r="B197" s="276"/>
      <c r="C197" s="29"/>
      <c r="D197" s="271"/>
      <c r="E197" s="271"/>
      <c r="F197" s="25"/>
      <c r="G197" s="14"/>
      <c r="H197" s="14"/>
      <c r="I197" s="14"/>
      <c r="J197" s="52"/>
      <c r="K197" s="52"/>
      <c r="L197" s="29"/>
      <c r="N197" s="275"/>
    </row>
    <row r="198" spans="2:14" ht="23.25">
      <c r="B198" s="276"/>
      <c r="C198" s="29"/>
      <c r="D198" s="271"/>
      <c r="E198" s="271"/>
      <c r="F198" s="25"/>
      <c r="G198" s="14"/>
      <c r="H198" s="14"/>
      <c r="I198" s="14"/>
      <c r="J198" s="52"/>
      <c r="K198" s="52"/>
      <c r="L198" s="29"/>
      <c r="N198" s="275"/>
    </row>
    <row r="199" spans="2:14" ht="23.25">
      <c r="B199" s="276"/>
      <c r="C199" s="29"/>
      <c r="D199" s="271"/>
      <c r="E199" s="271"/>
      <c r="F199" s="25"/>
      <c r="G199" s="14"/>
      <c r="H199" s="14"/>
      <c r="I199" s="14"/>
      <c r="J199" s="52"/>
      <c r="K199" s="52"/>
      <c r="L199" s="29"/>
      <c r="N199" s="275"/>
    </row>
    <row r="200" spans="2:14" ht="23.25">
      <c r="B200" s="276"/>
      <c r="C200" s="29"/>
      <c r="D200" s="271"/>
      <c r="E200" s="271"/>
      <c r="F200" s="25"/>
      <c r="G200" s="14"/>
      <c r="H200" s="14"/>
      <c r="I200" s="14"/>
      <c r="J200" s="52"/>
      <c r="K200" s="52"/>
      <c r="L200" s="29"/>
      <c r="N200" s="275"/>
    </row>
    <row r="201" spans="2:14" ht="23.25">
      <c r="B201" s="276"/>
      <c r="C201" s="29"/>
      <c r="D201" s="271"/>
      <c r="E201" s="271"/>
      <c r="F201" s="25"/>
      <c r="G201" s="14"/>
      <c r="H201" s="14"/>
      <c r="I201" s="14"/>
      <c r="J201" s="52"/>
      <c r="K201" s="52"/>
      <c r="L201" s="29"/>
      <c r="N201" s="275"/>
    </row>
    <row r="202" spans="2:14" ht="23.25">
      <c r="B202" s="276"/>
      <c r="C202" s="29"/>
      <c r="D202" s="271"/>
      <c r="E202" s="271"/>
      <c r="F202" s="25"/>
      <c r="G202" s="14"/>
      <c r="H202" s="14"/>
      <c r="I202" s="14"/>
      <c r="J202" s="52"/>
      <c r="K202" s="52"/>
      <c r="L202" s="29"/>
      <c r="N202" s="275"/>
    </row>
    <row r="203" spans="2:14" ht="23.25">
      <c r="B203" s="276"/>
      <c r="C203" s="29"/>
      <c r="D203" s="271"/>
      <c r="E203" s="271"/>
      <c r="F203" s="25"/>
      <c r="G203" s="14"/>
      <c r="H203" s="14"/>
      <c r="I203" s="14"/>
      <c r="J203" s="52"/>
      <c r="K203" s="52"/>
      <c r="L203" s="29"/>
      <c r="N203" s="275"/>
    </row>
    <row r="204" spans="2:14" ht="23.25">
      <c r="B204" s="276"/>
      <c r="C204" s="29"/>
      <c r="D204" s="271"/>
      <c r="E204" s="271"/>
      <c r="F204" s="25"/>
      <c r="G204" s="14"/>
      <c r="H204" s="14"/>
      <c r="I204" s="14"/>
      <c r="J204" s="52"/>
      <c r="K204" s="52"/>
      <c r="L204" s="29"/>
      <c r="N204" s="275"/>
    </row>
    <row r="205" spans="1:14" ht="23.25">
      <c r="A205" s="486"/>
      <c r="B205" s="514" t="s">
        <v>84</v>
      </c>
      <c r="C205" s="514"/>
      <c r="D205" s="514"/>
      <c r="E205" s="514"/>
      <c r="F205" s="514"/>
      <c r="G205" s="514"/>
      <c r="H205" s="514"/>
      <c r="I205" s="514"/>
      <c r="J205" s="514"/>
      <c r="K205" s="514"/>
      <c r="L205" s="514"/>
      <c r="N205" s="275"/>
    </row>
    <row r="206" spans="1:14" ht="23.25">
      <c r="A206" s="486"/>
      <c r="B206" s="514" t="s">
        <v>83</v>
      </c>
      <c r="C206" s="514"/>
      <c r="D206" s="514"/>
      <c r="E206" s="514"/>
      <c r="F206" s="514"/>
      <c r="G206" s="514"/>
      <c r="H206" s="514"/>
      <c r="I206" s="514"/>
      <c r="J206" s="514"/>
      <c r="K206" s="514"/>
      <c r="L206" s="514"/>
      <c r="N206" s="275"/>
    </row>
    <row r="207" spans="1:14" ht="23.25">
      <c r="A207" s="486"/>
      <c r="B207" s="472"/>
      <c r="D207" s="41"/>
      <c r="E207" s="41"/>
      <c r="F207" s="41"/>
      <c r="G207" s="67" t="s">
        <v>1</v>
      </c>
      <c r="H207" s="475">
        <v>11</v>
      </c>
      <c r="I207" s="8" t="s">
        <v>910</v>
      </c>
      <c r="K207" s="8"/>
      <c r="L207" s="6" t="s">
        <v>782</v>
      </c>
      <c r="N207" s="275"/>
    </row>
    <row r="208" spans="1:14" ht="24" thickBot="1">
      <c r="A208" s="486"/>
      <c r="B208" s="30" t="s">
        <v>85</v>
      </c>
      <c r="C208" s="30" t="s">
        <v>86</v>
      </c>
      <c r="D208" s="527" t="s">
        <v>87</v>
      </c>
      <c r="E208" s="528"/>
      <c r="F208" s="524" t="s">
        <v>88</v>
      </c>
      <c r="G208" s="526"/>
      <c r="H208" s="477"/>
      <c r="I208" s="30" t="s">
        <v>89</v>
      </c>
      <c r="J208" s="47" t="s">
        <v>29</v>
      </c>
      <c r="K208" s="47"/>
      <c r="L208" s="30" t="s">
        <v>90</v>
      </c>
      <c r="N208" s="275"/>
    </row>
    <row r="209" spans="1:14" ht="24" thickTop="1">
      <c r="A209" s="486"/>
      <c r="B209" s="71" t="s">
        <v>114</v>
      </c>
      <c r="C209" s="64" t="e">
        <f>#REF!</f>
        <v>#REF!</v>
      </c>
      <c r="D209" s="64">
        <v>34</v>
      </c>
      <c r="E209" s="68" t="s">
        <v>52</v>
      </c>
      <c r="F209" s="64">
        <v>34</v>
      </c>
      <c r="G209" s="107" t="s">
        <v>52</v>
      </c>
      <c r="H209" s="64"/>
      <c r="I209" s="284" t="e">
        <f>+I175</f>
        <v>#REF!</v>
      </c>
      <c r="J209" s="65" t="e">
        <f>#REF!</f>
        <v>#REF!</v>
      </c>
      <c r="K209" s="472">
        <v>1</v>
      </c>
      <c r="L209" s="149" t="s">
        <v>112</v>
      </c>
      <c r="N209" s="275"/>
    </row>
    <row r="210" spans="1:14" ht="23.25">
      <c r="A210" s="486"/>
      <c r="B210" s="72"/>
      <c r="C210" s="32"/>
      <c r="D210" s="32"/>
      <c r="E210" s="32"/>
      <c r="F210" s="32"/>
      <c r="G210" s="32"/>
      <c r="H210" s="32"/>
      <c r="I210" s="32"/>
      <c r="J210" s="49"/>
      <c r="K210" s="472"/>
      <c r="L210" s="87"/>
      <c r="N210" s="275"/>
    </row>
    <row r="211" spans="1:14" ht="24" thickBot="1">
      <c r="A211" s="486"/>
      <c r="B211" s="140"/>
      <c r="C211" s="141"/>
      <c r="D211" s="141"/>
      <c r="E211" s="141"/>
      <c r="F211" s="141"/>
      <c r="G211" s="141"/>
      <c r="H211" s="141"/>
      <c r="I211" s="141"/>
      <c r="J211" s="143"/>
      <c r="K211" s="142"/>
      <c r="L211" s="145"/>
      <c r="N211" s="275"/>
    </row>
    <row r="212" spans="1:14" ht="24.75" thickBot="1" thickTop="1">
      <c r="A212" s="486"/>
      <c r="B212" s="482"/>
      <c r="F212" s="480" t="s">
        <v>81</v>
      </c>
      <c r="G212" s="250" t="s">
        <v>911</v>
      </c>
      <c r="H212" s="29"/>
      <c r="I212" s="153"/>
      <c r="J212" s="301" t="e">
        <f>SUM(J209:J211)</f>
        <v>#REF!</v>
      </c>
      <c r="K212" s="154"/>
      <c r="L212" s="155" t="s">
        <v>17</v>
      </c>
      <c r="N212" s="275"/>
    </row>
    <row r="213" spans="1:14" ht="24" thickTop="1">
      <c r="A213" s="486"/>
      <c r="B213" s="529" t="s">
        <v>91</v>
      </c>
      <c r="C213" s="530"/>
      <c r="D213" s="29" t="str">
        <f>D179</f>
        <v>เพื่อการเกษตรและสหกรณ์การเกษตร  สาขาภูเขียว</v>
      </c>
      <c r="E213" s="29"/>
      <c r="F213" s="29"/>
      <c r="G213" s="29"/>
      <c r="H213" s="29"/>
      <c r="I213" s="29"/>
      <c r="J213" s="52" t="s">
        <v>94</v>
      </c>
      <c r="K213" s="52"/>
      <c r="L213" s="69" t="str">
        <f>L179</f>
        <v>012122095668</v>
      </c>
      <c r="N213" s="275"/>
    </row>
    <row r="214" spans="1:14" ht="23.25">
      <c r="A214" s="486"/>
      <c r="B214" s="482" t="s">
        <v>19</v>
      </c>
      <c r="C214" s="531" t="e">
        <f>+J212</f>
        <v>#REF!</v>
      </c>
      <c r="D214" s="532"/>
      <c r="E214" s="532"/>
      <c r="F214" s="532"/>
      <c r="G214" s="29" t="s">
        <v>17</v>
      </c>
      <c r="H214" s="29"/>
      <c r="I214" s="29" t="str">
        <f>+G212</f>
        <v>(หกพันหนึ่งร้อยบาทถ้วน)</v>
      </c>
      <c r="J214" s="52"/>
      <c r="K214" s="52"/>
      <c r="L214" s="38"/>
      <c r="N214" s="275"/>
    </row>
    <row r="215" spans="1:14" ht="23.25">
      <c r="A215" s="486"/>
      <c r="B215" s="476"/>
      <c r="C215" s="44" t="s">
        <v>95</v>
      </c>
      <c r="D215" s="44"/>
      <c r="E215" s="44"/>
      <c r="F215" s="44"/>
      <c r="G215" s="44"/>
      <c r="H215" s="44"/>
      <c r="I215" s="44"/>
      <c r="J215" s="53" t="s">
        <v>96</v>
      </c>
      <c r="K215" s="53"/>
      <c r="L215" s="45"/>
      <c r="N215" s="275"/>
    </row>
    <row r="216" spans="1:14" ht="23.25">
      <c r="A216" s="486"/>
      <c r="B216" s="482" t="s">
        <v>97</v>
      </c>
      <c r="C216" s="29" t="s">
        <v>98</v>
      </c>
      <c r="D216" s="29"/>
      <c r="E216" s="29"/>
      <c r="F216" s="29"/>
      <c r="G216" s="29"/>
      <c r="H216" s="36"/>
      <c r="I216" s="479" t="s">
        <v>97</v>
      </c>
      <c r="J216" s="52" t="s">
        <v>98</v>
      </c>
      <c r="K216" s="52"/>
      <c r="L216" s="38"/>
      <c r="N216" s="275"/>
    </row>
    <row r="217" spans="1:14" ht="23.25">
      <c r="A217" s="486"/>
      <c r="B217" s="482"/>
      <c r="C217" s="29" t="s">
        <v>8</v>
      </c>
      <c r="D217" s="29"/>
      <c r="E217" s="29"/>
      <c r="F217" s="29"/>
      <c r="G217" s="29"/>
      <c r="H217" s="38"/>
      <c r="I217" s="39"/>
      <c r="J217" s="52" t="s">
        <v>99</v>
      </c>
      <c r="K217" s="52"/>
      <c r="L217" s="38"/>
      <c r="N217" s="275"/>
    </row>
    <row r="218" spans="1:14" ht="23.25">
      <c r="A218" s="486"/>
      <c r="B218" s="482" t="s">
        <v>34</v>
      </c>
      <c r="C218" s="29" t="s">
        <v>100</v>
      </c>
      <c r="D218" s="29"/>
      <c r="E218" s="29"/>
      <c r="F218" s="29"/>
      <c r="G218" s="29"/>
      <c r="H218" s="38"/>
      <c r="I218" s="479" t="s">
        <v>34</v>
      </c>
      <c r="J218" s="52" t="s">
        <v>101</v>
      </c>
      <c r="K218" s="52"/>
      <c r="L218" s="38"/>
      <c r="N218" s="275"/>
    </row>
    <row r="219" spans="1:14" ht="23.25">
      <c r="A219" s="486"/>
      <c r="B219" s="75" t="s">
        <v>1</v>
      </c>
      <c r="C219" s="25">
        <f>+H207</f>
        <v>11</v>
      </c>
      <c r="D219" s="16" t="str">
        <f>+I207</f>
        <v>เดือน กันยายน  2560</v>
      </c>
      <c r="E219" s="25"/>
      <c r="G219" s="14"/>
      <c r="H219" s="20"/>
      <c r="I219" s="473" t="s">
        <v>1</v>
      </c>
      <c r="J219" s="472">
        <f>+C219</f>
        <v>11</v>
      </c>
      <c r="K219" s="465" t="str">
        <f>+D219</f>
        <v>เดือน กันยายน  2560</v>
      </c>
      <c r="N219" s="275"/>
    </row>
    <row r="220" spans="1:14" ht="23.25">
      <c r="A220" s="486"/>
      <c r="B220" s="476"/>
      <c r="C220" s="44"/>
      <c r="D220" s="44"/>
      <c r="E220" s="44"/>
      <c r="F220" s="44" t="s">
        <v>82</v>
      </c>
      <c r="G220" s="44"/>
      <c r="H220" s="44"/>
      <c r="I220" s="44"/>
      <c r="J220" s="53"/>
      <c r="K220" s="53"/>
      <c r="L220" s="45"/>
      <c r="N220" s="275"/>
    </row>
    <row r="221" spans="1:14" ht="23.25">
      <c r="A221" s="486"/>
      <c r="B221" s="77" t="s">
        <v>103</v>
      </c>
      <c r="C221" s="14"/>
      <c r="D221" s="14"/>
      <c r="E221" s="14"/>
      <c r="F221" s="14"/>
      <c r="G221" s="14"/>
      <c r="H221" s="12"/>
      <c r="I221" s="13" t="s">
        <v>104</v>
      </c>
      <c r="J221" s="56"/>
      <c r="K221" s="56"/>
      <c r="L221" s="15"/>
      <c r="N221" s="275"/>
    </row>
    <row r="222" spans="1:14" ht="23.25">
      <c r="A222" s="486"/>
      <c r="B222" s="77" t="s">
        <v>36</v>
      </c>
      <c r="C222" s="14"/>
      <c r="D222" s="14"/>
      <c r="E222" s="14"/>
      <c r="F222" s="14"/>
      <c r="G222" s="14"/>
      <c r="H222" s="15"/>
      <c r="I222" s="13" t="s">
        <v>357</v>
      </c>
      <c r="J222" s="56"/>
      <c r="K222" s="56"/>
      <c r="L222" s="15"/>
      <c r="N222" s="275"/>
    </row>
    <row r="223" spans="1:14" ht="23.25">
      <c r="A223" s="486"/>
      <c r="B223" s="75" t="s">
        <v>1</v>
      </c>
      <c r="C223" s="25">
        <f>+C219</f>
        <v>11</v>
      </c>
      <c r="D223" s="16" t="str">
        <f>+D219</f>
        <v>เดือน กันยายน  2560</v>
      </c>
      <c r="E223" s="25"/>
      <c r="G223" s="14"/>
      <c r="H223" s="20"/>
      <c r="I223" s="75" t="s">
        <v>1</v>
      </c>
      <c r="J223" s="25">
        <f>+J219</f>
        <v>11</v>
      </c>
      <c r="K223" s="466" t="str">
        <f>+K219</f>
        <v>เดือน กันยายน  2560</v>
      </c>
      <c r="L223" s="25"/>
      <c r="N223" s="275"/>
    </row>
    <row r="224" spans="1:14" ht="23.25">
      <c r="A224" s="486"/>
      <c r="B224" s="524" t="s">
        <v>355</v>
      </c>
      <c r="C224" s="525"/>
      <c r="D224" s="525"/>
      <c r="E224" s="525"/>
      <c r="F224" s="525"/>
      <c r="G224" s="525"/>
      <c r="H224" s="525"/>
      <c r="I224" s="525"/>
      <c r="J224" s="525"/>
      <c r="K224" s="525"/>
      <c r="L224" s="526"/>
      <c r="N224" s="275"/>
    </row>
    <row r="225" spans="1:12" ht="23.25">
      <c r="A225" s="486"/>
      <c r="B225" s="485"/>
      <c r="C225" s="35" t="s">
        <v>102</v>
      </c>
      <c r="D225" s="35"/>
      <c r="E225" s="35"/>
      <c r="F225" s="35"/>
      <c r="G225" s="35"/>
      <c r="H225" s="35"/>
      <c r="I225" s="35"/>
      <c r="J225" s="51"/>
      <c r="K225" s="51"/>
      <c r="L225" s="36"/>
    </row>
    <row r="226" spans="1:12" ht="23.25">
      <c r="A226" s="486"/>
      <c r="B226" s="482"/>
      <c r="D226" s="480"/>
      <c r="E226" s="480" t="s">
        <v>97</v>
      </c>
      <c r="F226" s="29" t="s">
        <v>356</v>
      </c>
      <c r="G226" s="29"/>
      <c r="H226" s="29"/>
      <c r="I226" s="29"/>
      <c r="J226" s="52"/>
      <c r="K226" s="52"/>
      <c r="L226" s="38"/>
    </row>
    <row r="227" spans="1:12" ht="23.25">
      <c r="A227" s="486"/>
      <c r="B227" s="482"/>
      <c r="C227" s="29"/>
      <c r="D227" s="29"/>
      <c r="E227" s="29"/>
      <c r="F227" s="29" t="s">
        <v>8</v>
      </c>
      <c r="G227" s="29"/>
      <c r="H227" s="29"/>
      <c r="I227" s="29"/>
      <c r="J227" s="52"/>
      <c r="K227" s="52"/>
      <c r="L227" s="38"/>
    </row>
    <row r="228" spans="1:12" ht="23.25">
      <c r="A228" s="486"/>
      <c r="B228" s="482"/>
      <c r="D228" s="480"/>
      <c r="E228" s="480" t="s">
        <v>34</v>
      </c>
      <c r="F228" s="29" t="s">
        <v>100</v>
      </c>
      <c r="G228" s="29"/>
      <c r="H228" s="29"/>
      <c r="I228" s="29"/>
      <c r="J228" s="52"/>
      <c r="K228" s="52"/>
      <c r="L228" s="38"/>
    </row>
    <row r="229" spans="1:12" ht="23.25">
      <c r="A229" s="486"/>
      <c r="B229" s="478"/>
      <c r="C229" s="41"/>
      <c r="D229" s="67"/>
      <c r="E229" s="67" t="s">
        <v>1</v>
      </c>
      <c r="F229" s="18">
        <f>+C223</f>
        <v>11</v>
      </c>
      <c r="G229" s="285" t="str">
        <f>+D223</f>
        <v>เดือน กันยายน  2560</v>
      </c>
      <c r="H229" s="19"/>
      <c r="I229" s="19"/>
      <c r="J229" s="55"/>
      <c r="K229" s="55"/>
      <c r="L229" s="42"/>
    </row>
    <row r="230" spans="1:12" ht="23.25">
      <c r="A230" s="486"/>
      <c r="B230" s="481"/>
      <c r="C230" s="29"/>
      <c r="D230" s="474"/>
      <c r="E230" s="474"/>
      <c r="F230" s="25"/>
      <c r="G230" s="14"/>
      <c r="H230" s="14"/>
      <c r="I230" s="14"/>
      <c r="J230" s="52"/>
      <c r="K230" s="52"/>
      <c r="L230" s="29"/>
    </row>
    <row r="231" spans="1:12" ht="23.25">
      <c r="A231" s="486"/>
      <c r="B231" s="481"/>
      <c r="C231" s="29"/>
      <c r="D231" s="474"/>
      <c r="E231" s="474"/>
      <c r="F231" s="25"/>
      <c r="G231" s="14"/>
      <c r="H231" s="14"/>
      <c r="I231" s="14"/>
      <c r="J231" s="52"/>
      <c r="K231" s="52"/>
      <c r="L231" s="29"/>
    </row>
    <row r="232" spans="1:12" ht="23.25">
      <c r="A232" s="486"/>
      <c r="B232" s="481"/>
      <c r="C232" s="29"/>
      <c r="D232" s="474"/>
      <c r="E232" s="474"/>
      <c r="F232" s="25"/>
      <c r="G232" s="14"/>
      <c r="H232" s="14"/>
      <c r="I232" s="14"/>
      <c r="J232" s="52"/>
      <c r="K232" s="52"/>
      <c r="L232" s="29"/>
    </row>
    <row r="233" spans="1:12" ht="23.25">
      <c r="A233" s="486"/>
      <c r="B233" s="481"/>
      <c r="C233" s="29"/>
      <c r="D233" s="474"/>
      <c r="E233" s="474"/>
      <c r="F233" s="25"/>
      <c r="G233" s="14"/>
      <c r="H233" s="14"/>
      <c r="I233" s="14"/>
      <c r="J233" s="52"/>
      <c r="K233" s="52"/>
      <c r="L233" s="29"/>
    </row>
    <row r="234" spans="1:12" ht="23.25">
      <c r="A234" s="486"/>
      <c r="B234" s="481"/>
      <c r="C234" s="29"/>
      <c r="D234" s="474"/>
      <c r="E234" s="474"/>
      <c r="F234" s="25"/>
      <c r="G234" s="14"/>
      <c r="H234" s="14"/>
      <c r="I234" s="14"/>
      <c r="J234" s="52"/>
      <c r="K234" s="52"/>
      <c r="L234" s="29"/>
    </row>
    <row r="235" spans="1:12" ht="23.25">
      <c r="A235" s="486"/>
      <c r="B235" s="481"/>
      <c r="C235" s="29"/>
      <c r="D235" s="474"/>
      <c r="E235" s="474"/>
      <c r="F235" s="25"/>
      <c r="G235" s="14"/>
      <c r="H235" s="14"/>
      <c r="I235" s="14"/>
      <c r="J235" s="52"/>
      <c r="K235" s="52"/>
      <c r="L235" s="29"/>
    </row>
    <row r="236" spans="1:12" ht="23.25">
      <c r="A236" s="486"/>
      <c r="B236" s="481"/>
      <c r="C236" s="29"/>
      <c r="D236" s="474"/>
      <c r="E236" s="474"/>
      <c r="F236" s="25"/>
      <c r="G236" s="14"/>
      <c r="H236" s="14"/>
      <c r="I236" s="14"/>
      <c r="J236" s="52"/>
      <c r="K236" s="52"/>
      <c r="L236" s="29"/>
    </row>
    <row r="237" spans="1:12" ht="23.25">
      <c r="A237" s="486"/>
      <c r="B237" s="481"/>
      <c r="C237" s="29"/>
      <c r="D237" s="474"/>
      <c r="E237" s="474"/>
      <c r="F237" s="25"/>
      <c r="G237" s="14"/>
      <c r="H237" s="14"/>
      <c r="I237" s="14"/>
      <c r="J237" s="52"/>
      <c r="K237" s="52"/>
      <c r="L237" s="29"/>
    </row>
    <row r="238" spans="1:12" ht="23.25">
      <c r="A238" s="486"/>
      <c r="B238" s="481"/>
      <c r="C238" s="29"/>
      <c r="D238" s="474"/>
      <c r="E238" s="474"/>
      <c r="F238" s="25"/>
      <c r="G238" s="14"/>
      <c r="H238" s="14"/>
      <c r="I238" s="14"/>
      <c r="J238" s="52"/>
      <c r="K238" s="52"/>
      <c r="L238" s="29"/>
    </row>
    <row r="239" spans="1:12" ht="23.25">
      <c r="A239" s="486"/>
      <c r="B239" s="514" t="s">
        <v>84</v>
      </c>
      <c r="C239" s="514"/>
      <c r="D239" s="514"/>
      <c r="E239" s="514"/>
      <c r="F239" s="514"/>
      <c r="G239" s="514"/>
      <c r="H239" s="514"/>
      <c r="I239" s="514"/>
      <c r="J239" s="514"/>
      <c r="K239" s="514"/>
      <c r="L239" s="514"/>
    </row>
    <row r="240" spans="1:12" ht="23.25">
      <c r="A240" s="486"/>
      <c r="B240" s="514" t="s">
        <v>83</v>
      </c>
      <c r="C240" s="514"/>
      <c r="D240" s="514"/>
      <c r="E240" s="514"/>
      <c r="F240" s="514"/>
      <c r="G240" s="514"/>
      <c r="H240" s="514"/>
      <c r="I240" s="514"/>
      <c r="J240" s="514"/>
      <c r="K240" s="514"/>
      <c r="L240" s="514"/>
    </row>
    <row r="241" spans="1:12" ht="23.25">
      <c r="A241" s="486"/>
      <c r="B241" s="472"/>
      <c r="D241" s="41"/>
      <c r="E241" s="41"/>
      <c r="F241" s="41"/>
      <c r="G241" s="67" t="s">
        <v>1</v>
      </c>
      <c r="H241" s="475">
        <v>12</v>
      </c>
      <c r="I241" s="8" t="str">
        <f>I207</f>
        <v>เดือน กันยายน  2560</v>
      </c>
      <c r="K241" s="8"/>
      <c r="L241" s="6" t="s">
        <v>782</v>
      </c>
    </row>
    <row r="242" spans="1:12" ht="24" thickBot="1">
      <c r="A242" s="486"/>
      <c r="B242" s="30" t="s">
        <v>85</v>
      </c>
      <c r="C242" s="30" t="s">
        <v>86</v>
      </c>
      <c r="D242" s="527" t="s">
        <v>87</v>
      </c>
      <c r="E242" s="528"/>
      <c r="F242" s="524" t="s">
        <v>88</v>
      </c>
      <c r="G242" s="526"/>
      <c r="H242" s="477"/>
      <c r="I242" s="30" t="s">
        <v>89</v>
      </c>
      <c r="J242" s="47" t="s">
        <v>29</v>
      </c>
      <c r="K242" s="47"/>
      <c r="L242" s="30" t="s">
        <v>90</v>
      </c>
    </row>
    <row r="243" spans="1:12" ht="24" thickTop="1">
      <c r="A243" s="486"/>
      <c r="B243" s="71" t="s">
        <v>114</v>
      </c>
      <c r="C243" s="64" t="e">
        <f>#REF!</f>
        <v>#REF!</v>
      </c>
      <c r="D243" s="64">
        <v>35</v>
      </c>
      <c r="E243" s="68" t="s">
        <v>52</v>
      </c>
      <c r="F243" s="64">
        <v>35</v>
      </c>
      <c r="G243" s="107" t="s">
        <v>52</v>
      </c>
      <c r="H243" s="64"/>
      <c r="I243" s="284" t="e">
        <f>+I209</f>
        <v>#REF!</v>
      </c>
      <c r="J243" s="65" t="e">
        <f>#REF!</f>
        <v>#REF!</v>
      </c>
      <c r="K243" s="472">
        <v>1</v>
      </c>
      <c r="L243" s="149" t="s">
        <v>112</v>
      </c>
    </row>
    <row r="244" spans="1:12" ht="23.25">
      <c r="A244" s="486"/>
      <c r="B244" s="72"/>
      <c r="C244" s="32"/>
      <c r="D244" s="32"/>
      <c r="E244" s="32"/>
      <c r="F244" s="32"/>
      <c r="G244" s="32"/>
      <c r="H244" s="32"/>
      <c r="I244" s="32"/>
      <c r="J244" s="49"/>
      <c r="K244" s="472"/>
      <c r="L244" s="87"/>
    </row>
    <row r="245" spans="1:12" ht="24" thickBot="1">
      <c r="A245" s="486"/>
      <c r="B245" s="140"/>
      <c r="C245" s="141"/>
      <c r="D245" s="141"/>
      <c r="E245" s="141"/>
      <c r="F245" s="141"/>
      <c r="G245" s="141"/>
      <c r="H245" s="141"/>
      <c r="I245" s="141"/>
      <c r="J245" s="143"/>
      <c r="K245" s="142"/>
      <c r="L245" s="145"/>
    </row>
    <row r="246" spans="1:12" ht="24.75" thickBot="1" thickTop="1">
      <c r="A246" s="486"/>
      <c r="B246" s="482"/>
      <c r="F246" s="480" t="s">
        <v>81</v>
      </c>
      <c r="G246" s="250" t="s">
        <v>912</v>
      </c>
      <c r="H246" s="29"/>
      <c r="I246" s="153"/>
      <c r="J246" s="301" t="e">
        <f>SUM(J243:J245)</f>
        <v>#REF!</v>
      </c>
      <c r="K246" s="154"/>
      <c r="L246" s="155" t="s">
        <v>17</v>
      </c>
    </row>
    <row r="247" spans="1:12" ht="24" thickTop="1">
      <c r="A247" s="486"/>
      <c r="B247" s="529" t="s">
        <v>91</v>
      </c>
      <c r="C247" s="530"/>
      <c r="D247" s="29" t="str">
        <f>D213</f>
        <v>เพื่อการเกษตรและสหกรณ์การเกษตร  สาขาภูเขียว</v>
      </c>
      <c r="E247" s="29"/>
      <c r="F247" s="29"/>
      <c r="G247" s="29"/>
      <c r="H247" s="29"/>
      <c r="I247" s="29"/>
      <c r="J247" s="52" t="s">
        <v>94</v>
      </c>
      <c r="K247" s="52"/>
      <c r="L247" s="69" t="str">
        <f>L213</f>
        <v>012122095668</v>
      </c>
    </row>
    <row r="248" spans="1:12" ht="23.25">
      <c r="A248" s="486"/>
      <c r="B248" s="482" t="s">
        <v>19</v>
      </c>
      <c r="C248" s="531" t="e">
        <f>+J246</f>
        <v>#REF!</v>
      </c>
      <c r="D248" s="532"/>
      <c r="E248" s="532"/>
      <c r="F248" s="532"/>
      <c r="G248" s="29" t="s">
        <v>17</v>
      </c>
      <c r="H248" s="29"/>
      <c r="I248" s="29" t="str">
        <f>+G246</f>
        <v>(แปดพันสองร้อยบาทถ้วน)</v>
      </c>
      <c r="J248" s="52"/>
      <c r="K248" s="52"/>
      <c r="L248" s="38"/>
    </row>
    <row r="249" spans="1:12" ht="23.25">
      <c r="A249" s="486"/>
      <c r="B249" s="476"/>
      <c r="C249" s="44" t="s">
        <v>95</v>
      </c>
      <c r="D249" s="44"/>
      <c r="E249" s="44"/>
      <c r="F249" s="44"/>
      <c r="G249" s="44"/>
      <c r="H249" s="44"/>
      <c r="I249" s="44"/>
      <c r="J249" s="53" t="s">
        <v>96</v>
      </c>
      <c r="K249" s="53"/>
      <c r="L249" s="45"/>
    </row>
    <row r="250" spans="1:12" ht="23.25">
      <c r="A250" s="486"/>
      <c r="B250" s="482" t="s">
        <v>97</v>
      </c>
      <c r="C250" s="29" t="s">
        <v>98</v>
      </c>
      <c r="D250" s="29"/>
      <c r="E250" s="29"/>
      <c r="F250" s="29"/>
      <c r="G250" s="29"/>
      <c r="H250" s="36"/>
      <c r="I250" s="479" t="s">
        <v>97</v>
      </c>
      <c r="J250" s="52" t="s">
        <v>98</v>
      </c>
      <c r="K250" s="52"/>
      <c r="L250" s="38"/>
    </row>
    <row r="251" spans="1:12" ht="23.25">
      <c r="A251" s="486"/>
      <c r="B251" s="482"/>
      <c r="C251" s="29" t="s">
        <v>8</v>
      </c>
      <c r="D251" s="29"/>
      <c r="E251" s="29"/>
      <c r="F251" s="29"/>
      <c r="G251" s="29"/>
      <c r="H251" s="38"/>
      <c r="I251" s="39"/>
      <c r="J251" s="52" t="s">
        <v>99</v>
      </c>
      <c r="K251" s="52"/>
      <c r="L251" s="38"/>
    </row>
    <row r="252" spans="1:12" ht="23.25">
      <c r="A252" s="486"/>
      <c r="B252" s="482" t="s">
        <v>34</v>
      </c>
      <c r="C252" s="29" t="s">
        <v>100</v>
      </c>
      <c r="D252" s="29"/>
      <c r="E252" s="29"/>
      <c r="F252" s="29"/>
      <c r="G252" s="29"/>
      <c r="H252" s="38"/>
      <c r="I252" s="479" t="s">
        <v>34</v>
      </c>
      <c r="J252" s="52" t="s">
        <v>101</v>
      </c>
      <c r="K252" s="52"/>
      <c r="L252" s="38"/>
    </row>
    <row r="253" spans="1:11" ht="23.25">
      <c r="A253" s="486"/>
      <c r="B253" s="75" t="s">
        <v>1</v>
      </c>
      <c r="C253" s="25">
        <f>+H241</f>
        <v>12</v>
      </c>
      <c r="D253" s="16" t="str">
        <f>+I241</f>
        <v>เดือน กันยายน  2560</v>
      </c>
      <c r="E253" s="25"/>
      <c r="G253" s="14"/>
      <c r="H253" s="20"/>
      <c r="I253" s="473" t="s">
        <v>1</v>
      </c>
      <c r="J253" s="472">
        <f>+C253</f>
        <v>12</v>
      </c>
      <c r="K253" s="465" t="str">
        <f>+D253</f>
        <v>เดือน กันยายน  2560</v>
      </c>
    </row>
    <row r="254" spans="1:12" ht="23.25">
      <c r="A254" s="486"/>
      <c r="B254" s="476"/>
      <c r="C254" s="44"/>
      <c r="D254" s="44"/>
      <c r="E254" s="44"/>
      <c r="F254" s="44" t="s">
        <v>82</v>
      </c>
      <c r="G254" s="44"/>
      <c r="H254" s="44"/>
      <c r="I254" s="44"/>
      <c r="J254" s="53"/>
      <c r="K254" s="53"/>
      <c r="L254" s="45"/>
    </row>
    <row r="255" spans="1:12" ht="23.25">
      <c r="A255" s="486"/>
      <c r="B255" s="77" t="s">
        <v>103</v>
      </c>
      <c r="C255" s="14"/>
      <c r="D255" s="14"/>
      <c r="E255" s="14"/>
      <c r="F255" s="14"/>
      <c r="G255" s="14"/>
      <c r="H255" s="12"/>
      <c r="I255" s="13" t="s">
        <v>104</v>
      </c>
      <c r="J255" s="56"/>
      <c r="K255" s="56"/>
      <c r="L255" s="15"/>
    </row>
    <row r="256" spans="1:12" ht="23.25">
      <c r="A256" s="486"/>
      <c r="B256" s="77" t="s">
        <v>36</v>
      </c>
      <c r="C256" s="14"/>
      <c r="D256" s="14"/>
      <c r="E256" s="14"/>
      <c r="F256" s="14"/>
      <c r="G256" s="14"/>
      <c r="H256" s="15"/>
      <c r="I256" s="13" t="s">
        <v>357</v>
      </c>
      <c r="J256" s="56"/>
      <c r="K256" s="56"/>
      <c r="L256" s="15"/>
    </row>
    <row r="257" spans="1:12" ht="23.25">
      <c r="A257" s="486"/>
      <c r="B257" s="75" t="s">
        <v>1</v>
      </c>
      <c r="C257" s="25">
        <f>+C253</f>
        <v>12</v>
      </c>
      <c r="D257" s="16" t="str">
        <f>+D253</f>
        <v>เดือน กันยายน  2560</v>
      </c>
      <c r="E257" s="25"/>
      <c r="G257" s="14"/>
      <c r="H257" s="20"/>
      <c r="I257" s="75" t="s">
        <v>1</v>
      </c>
      <c r="J257" s="25">
        <f>+J253</f>
        <v>12</v>
      </c>
      <c r="K257" s="466" t="str">
        <f>+K253</f>
        <v>เดือน กันยายน  2560</v>
      </c>
      <c r="L257" s="25"/>
    </row>
    <row r="258" spans="1:12" ht="23.25">
      <c r="A258" s="486"/>
      <c r="B258" s="524" t="s">
        <v>355</v>
      </c>
      <c r="C258" s="525"/>
      <c r="D258" s="525"/>
      <c r="E258" s="525"/>
      <c r="F258" s="525"/>
      <c r="G258" s="525"/>
      <c r="H258" s="525"/>
      <c r="I258" s="525"/>
      <c r="J258" s="525"/>
      <c r="K258" s="525"/>
      <c r="L258" s="526"/>
    </row>
    <row r="259" spans="1:12" ht="23.25">
      <c r="A259" s="486"/>
      <c r="B259" s="485"/>
      <c r="C259" s="35" t="s">
        <v>102</v>
      </c>
      <c r="D259" s="35"/>
      <c r="E259" s="35"/>
      <c r="F259" s="35"/>
      <c r="G259" s="35"/>
      <c r="H259" s="35"/>
      <c r="I259" s="35"/>
      <c r="J259" s="51"/>
      <c r="K259" s="51"/>
      <c r="L259" s="36"/>
    </row>
    <row r="260" spans="1:12" ht="23.25">
      <c r="A260" s="486"/>
      <c r="B260" s="482"/>
      <c r="D260" s="480"/>
      <c r="E260" s="480" t="s">
        <v>97</v>
      </c>
      <c r="F260" s="29" t="s">
        <v>356</v>
      </c>
      <c r="G260" s="29"/>
      <c r="H260" s="29"/>
      <c r="I260" s="29"/>
      <c r="J260" s="52"/>
      <c r="K260" s="52"/>
      <c r="L260" s="38"/>
    </row>
    <row r="261" spans="1:12" ht="23.25">
      <c r="A261" s="486"/>
      <c r="B261" s="482"/>
      <c r="C261" s="29"/>
      <c r="D261" s="29"/>
      <c r="E261" s="29"/>
      <c r="F261" s="29" t="s">
        <v>8</v>
      </c>
      <c r="G261" s="29"/>
      <c r="H261" s="29"/>
      <c r="I261" s="29"/>
      <c r="J261" s="52"/>
      <c r="K261" s="52"/>
      <c r="L261" s="38"/>
    </row>
    <row r="262" spans="1:12" ht="23.25">
      <c r="A262" s="486"/>
      <c r="B262" s="482"/>
      <c r="D262" s="480"/>
      <c r="E262" s="480" t="s">
        <v>34</v>
      </c>
      <c r="F262" s="29" t="s">
        <v>100</v>
      </c>
      <c r="G262" s="29"/>
      <c r="H262" s="29"/>
      <c r="I262" s="29"/>
      <c r="J262" s="52"/>
      <c r="K262" s="52"/>
      <c r="L262" s="38"/>
    </row>
    <row r="263" spans="1:12" ht="23.25">
      <c r="A263" s="486"/>
      <c r="B263" s="478"/>
      <c r="C263" s="41"/>
      <c r="D263" s="67"/>
      <c r="E263" s="67" t="s">
        <v>1</v>
      </c>
      <c r="F263" s="18">
        <f>+C257</f>
        <v>12</v>
      </c>
      <c r="G263" s="285" t="str">
        <f>+D257</f>
        <v>เดือน กันยายน  2560</v>
      </c>
      <c r="H263" s="19"/>
      <c r="I263" s="19"/>
      <c r="J263" s="55"/>
      <c r="K263" s="55"/>
      <c r="L263" s="42"/>
    </row>
    <row r="264" spans="1:12" ht="23.25">
      <c r="A264" s="486"/>
      <c r="B264" s="481"/>
      <c r="C264" s="29"/>
      <c r="D264" s="474"/>
      <c r="E264" s="474"/>
      <c r="F264" s="25"/>
      <c r="G264" s="14"/>
      <c r="H264" s="14"/>
      <c r="I264" s="14"/>
      <c r="J264" s="52"/>
      <c r="K264" s="52"/>
      <c r="L264" s="29"/>
    </row>
    <row r="265" spans="1:14" ht="23.25">
      <c r="A265" s="500"/>
      <c r="B265" s="497"/>
      <c r="C265" s="29"/>
      <c r="D265" s="491"/>
      <c r="E265" s="491"/>
      <c r="F265" s="25"/>
      <c r="G265" s="14"/>
      <c r="H265" s="14"/>
      <c r="I265" s="14"/>
      <c r="J265" s="52"/>
      <c r="K265" s="52"/>
      <c r="L265" s="29"/>
      <c r="N265" s="488"/>
    </row>
    <row r="266" spans="1:14" ht="23.25">
      <c r="A266" s="500"/>
      <c r="B266" s="497"/>
      <c r="C266" s="29"/>
      <c r="D266" s="491"/>
      <c r="E266" s="491"/>
      <c r="F266" s="25"/>
      <c r="G266" s="14"/>
      <c r="H266" s="14"/>
      <c r="I266" s="14"/>
      <c r="J266" s="52"/>
      <c r="K266" s="52"/>
      <c r="L266" s="29"/>
      <c r="N266" s="488"/>
    </row>
    <row r="267" spans="1:14" ht="23.25">
      <c r="A267" s="500"/>
      <c r="B267" s="497"/>
      <c r="C267" s="29"/>
      <c r="D267" s="491"/>
      <c r="E267" s="491"/>
      <c r="F267" s="25"/>
      <c r="G267" s="14"/>
      <c r="H267" s="14"/>
      <c r="I267" s="14"/>
      <c r="J267" s="52"/>
      <c r="K267" s="52"/>
      <c r="L267" s="29"/>
      <c r="N267" s="488"/>
    </row>
    <row r="268" spans="1:14" ht="23.25">
      <c r="A268" s="500"/>
      <c r="B268" s="497"/>
      <c r="C268" s="29"/>
      <c r="D268" s="491"/>
      <c r="E268" s="491"/>
      <c r="F268" s="25"/>
      <c r="G268" s="14"/>
      <c r="H268" s="14"/>
      <c r="I268" s="14"/>
      <c r="J268" s="52"/>
      <c r="K268" s="52"/>
      <c r="L268" s="29"/>
      <c r="N268" s="488"/>
    </row>
    <row r="269" spans="1:14" ht="23.25">
      <c r="A269" s="500"/>
      <c r="B269" s="497"/>
      <c r="C269" s="29"/>
      <c r="D269" s="491"/>
      <c r="E269" s="491"/>
      <c r="F269" s="25"/>
      <c r="G269" s="14"/>
      <c r="H269" s="14"/>
      <c r="I269" s="14"/>
      <c r="J269" s="52"/>
      <c r="K269" s="52"/>
      <c r="L269" s="29"/>
      <c r="N269" s="488"/>
    </row>
    <row r="270" spans="1:14" ht="23.25">
      <c r="A270" s="500"/>
      <c r="B270" s="497"/>
      <c r="C270" s="29"/>
      <c r="D270" s="491"/>
      <c r="E270" s="491"/>
      <c r="F270" s="25"/>
      <c r="G270" s="14"/>
      <c r="H270" s="14"/>
      <c r="I270" s="14"/>
      <c r="J270" s="52"/>
      <c r="K270" s="52"/>
      <c r="L270" s="29"/>
      <c r="N270" s="488"/>
    </row>
    <row r="271" spans="1:14" ht="23.25">
      <c r="A271" s="500"/>
      <c r="B271" s="497"/>
      <c r="C271" s="29"/>
      <c r="D271" s="491"/>
      <c r="E271" s="491"/>
      <c r="F271" s="25"/>
      <c r="G271" s="14"/>
      <c r="H271" s="14"/>
      <c r="I271" s="14"/>
      <c r="J271" s="52"/>
      <c r="K271" s="52"/>
      <c r="L271" s="29"/>
      <c r="N271" s="488"/>
    </row>
    <row r="272" spans="1:14" ht="23.25">
      <c r="A272" s="500"/>
      <c r="B272" s="497"/>
      <c r="C272" s="29"/>
      <c r="D272" s="491"/>
      <c r="E272" s="491"/>
      <c r="F272" s="25"/>
      <c r="G272" s="14"/>
      <c r="H272" s="14"/>
      <c r="I272" s="14"/>
      <c r="J272" s="52"/>
      <c r="K272" s="52"/>
      <c r="L272" s="29"/>
      <c r="N272" s="488"/>
    </row>
    <row r="273" spans="1:12" ht="23.25">
      <c r="A273" s="500"/>
      <c r="B273" s="514" t="s">
        <v>84</v>
      </c>
      <c r="C273" s="514"/>
      <c r="D273" s="514"/>
      <c r="E273" s="514"/>
      <c r="F273" s="514"/>
      <c r="G273" s="514"/>
      <c r="H273" s="514"/>
      <c r="I273" s="514"/>
      <c r="J273" s="514"/>
      <c r="K273" s="514"/>
      <c r="L273" s="514"/>
    </row>
    <row r="274" spans="1:12" ht="23.25">
      <c r="A274" s="500"/>
      <c r="B274" s="514" t="s">
        <v>83</v>
      </c>
      <c r="C274" s="514"/>
      <c r="D274" s="514"/>
      <c r="E274" s="514"/>
      <c r="F274" s="514"/>
      <c r="G274" s="514"/>
      <c r="H274" s="514"/>
      <c r="I274" s="514"/>
      <c r="J274" s="514"/>
      <c r="K274" s="514"/>
      <c r="L274" s="514"/>
    </row>
    <row r="275" spans="1:12" ht="23.25">
      <c r="A275" s="500"/>
      <c r="B275" s="488"/>
      <c r="D275" s="41"/>
      <c r="E275" s="41"/>
      <c r="F275" s="41"/>
      <c r="G275" s="67" t="s">
        <v>1</v>
      </c>
      <c r="H275" s="489">
        <v>28</v>
      </c>
      <c r="I275" s="8" t="str">
        <f>+'3.ใบเบิกเงิน'!I2167</f>
        <v>เดือน กันยายน  พ.ศ.2560</v>
      </c>
      <c r="K275" s="8"/>
      <c r="L275" s="6" t="s">
        <v>919</v>
      </c>
    </row>
    <row r="276" spans="1:12" ht="24" thickBot="1">
      <c r="A276" s="500"/>
      <c r="B276" s="30" t="s">
        <v>85</v>
      </c>
      <c r="C276" s="30" t="s">
        <v>86</v>
      </c>
      <c r="D276" s="527" t="s">
        <v>87</v>
      </c>
      <c r="E276" s="528"/>
      <c r="F276" s="524" t="s">
        <v>88</v>
      </c>
      <c r="G276" s="526"/>
      <c r="H276" s="493"/>
      <c r="I276" s="30" t="s">
        <v>89</v>
      </c>
      <c r="J276" s="47" t="s">
        <v>29</v>
      </c>
      <c r="K276" s="47"/>
      <c r="L276" s="30" t="s">
        <v>90</v>
      </c>
    </row>
    <row r="277" spans="1:12" ht="24.75" thickBot="1" thickTop="1">
      <c r="A277" s="500"/>
      <c r="B277" s="71" t="s">
        <v>114</v>
      </c>
      <c r="C277" s="64" t="str">
        <f>+'2.รายงานจัดทำเช็ค'!C38</f>
        <v>24323681</v>
      </c>
      <c r="D277" s="64">
        <v>37</v>
      </c>
      <c r="E277" s="68" t="s">
        <v>52</v>
      </c>
      <c r="F277" s="64">
        <v>37</v>
      </c>
      <c r="G277" s="107" t="s">
        <v>52</v>
      </c>
      <c r="H277" s="64"/>
      <c r="I277" s="284" t="str">
        <f>+'2.รายงานจัดทำเช็ค'!H38</f>
        <v>นายณรงค์  กุลแก้ว</v>
      </c>
      <c r="J277" s="65">
        <f>+'2.รายงานจัดทำเช็ค'!G38</f>
        <v>45000</v>
      </c>
      <c r="K277" s="488">
        <v>1</v>
      </c>
      <c r="L277" s="149" t="s">
        <v>112</v>
      </c>
    </row>
    <row r="278" spans="1:12" ht="24.75" thickBot="1" thickTop="1">
      <c r="A278" s="500"/>
      <c r="B278" s="72"/>
      <c r="C278" s="32"/>
      <c r="D278" s="32"/>
      <c r="E278" s="32"/>
      <c r="F278" s="32"/>
      <c r="G278" s="32"/>
      <c r="H278" s="32"/>
      <c r="I278" s="32" t="str">
        <f>+'2.รายงานจัดทำเช็ค'!I38</f>
        <v>นางสาวสุจิตตรา กอบการดี</v>
      </c>
      <c r="J278" s="49"/>
      <c r="K278" s="488"/>
      <c r="L278" s="149" t="s">
        <v>112</v>
      </c>
    </row>
    <row r="279" spans="1:12" ht="24.75" thickBot="1" thickTop="1">
      <c r="A279" s="500"/>
      <c r="B279" s="140"/>
      <c r="C279" s="141"/>
      <c r="D279" s="141"/>
      <c r="E279" s="141"/>
      <c r="F279" s="141"/>
      <c r="G279" s="141"/>
      <c r="H279" s="141"/>
      <c r="I279" s="141" t="str">
        <f>+'2.รายงานจัดทำเช็ค'!J38</f>
        <v>น.ส.หทัยชนก ปกคุ้ม</v>
      </c>
      <c r="J279" s="143"/>
      <c r="K279" s="142"/>
      <c r="L279" s="149" t="s">
        <v>112</v>
      </c>
    </row>
    <row r="280" spans="1:12" ht="24.75" thickBot="1" thickTop="1">
      <c r="A280" s="500"/>
      <c r="B280" s="498"/>
      <c r="F280" s="496" t="s">
        <v>81</v>
      </c>
      <c r="G280" s="250" t="str">
        <f>+'3.ใบเบิกเงิน'!C2132</f>
        <v>(สี่หมื่นห้าพันบาทถ้วน)</v>
      </c>
      <c r="H280" s="29"/>
      <c r="I280" s="153"/>
      <c r="J280" s="301">
        <f>SUM(J277:J279)</f>
        <v>45000</v>
      </c>
      <c r="K280" s="154"/>
      <c r="L280" s="155" t="s">
        <v>17</v>
      </c>
    </row>
    <row r="281" spans="1:12" ht="24" thickTop="1">
      <c r="A281" s="500"/>
      <c r="B281" s="529" t="s">
        <v>91</v>
      </c>
      <c r="C281" s="530"/>
      <c r="D281" s="29" t="str">
        <f>+'3.ใบเบิกเงิน'!B2146</f>
        <v>ธนาคาร เพื่อการเกษตรและสหกรณ์การเกษตร  สาขาภูเขียว</v>
      </c>
      <c r="E281" s="29"/>
      <c r="F281" s="29"/>
      <c r="G281" s="29"/>
      <c r="H281" s="29"/>
      <c r="I281" s="29"/>
      <c r="J281" s="52" t="s">
        <v>94</v>
      </c>
      <c r="K281" s="52"/>
      <c r="L281" s="69" t="str">
        <f>+L247</f>
        <v>012122095668</v>
      </c>
    </row>
    <row r="282" spans="1:12" ht="23.25">
      <c r="A282" s="500"/>
      <c r="B282" s="498" t="s">
        <v>19</v>
      </c>
      <c r="C282" s="531">
        <f>+J280</f>
        <v>45000</v>
      </c>
      <c r="D282" s="532"/>
      <c r="E282" s="532"/>
      <c r="F282" s="532"/>
      <c r="G282" s="29" t="s">
        <v>17</v>
      </c>
      <c r="H282" s="29"/>
      <c r="I282" s="29" t="str">
        <f>+G280</f>
        <v>(สี่หมื่นห้าพันบาทถ้วน)</v>
      </c>
      <c r="J282" s="52"/>
      <c r="K282" s="52"/>
      <c r="L282" s="38"/>
    </row>
    <row r="283" spans="1:12" ht="23.25">
      <c r="A283" s="500"/>
      <c r="B283" s="492"/>
      <c r="C283" s="44" t="s">
        <v>95</v>
      </c>
      <c r="D283" s="44"/>
      <c r="E283" s="44"/>
      <c r="F283" s="44"/>
      <c r="G283" s="44"/>
      <c r="H283" s="44"/>
      <c r="I283" s="44"/>
      <c r="J283" s="53" t="s">
        <v>96</v>
      </c>
      <c r="K283" s="53"/>
      <c r="L283" s="45"/>
    </row>
    <row r="284" spans="1:12" ht="23.25">
      <c r="A284" s="500"/>
      <c r="B284" s="498" t="s">
        <v>97</v>
      </c>
      <c r="C284" s="29" t="s">
        <v>98</v>
      </c>
      <c r="D284" s="29"/>
      <c r="E284" s="29"/>
      <c r="F284" s="29"/>
      <c r="G284" s="29"/>
      <c r="H284" s="36"/>
      <c r="I284" s="495" t="s">
        <v>97</v>
      </c>
      <c r="J284" s="52" t="s">
        <v>98</v>
      </c>
      <c r="K284" s="52"/>
      <c r="L284" s="38"/>
    </row>
    <row r="285" spans="1:12" ht="23.25">
      <c r="A285" s="500"/>
      <c r="B285" s="498"/>
      <c r="C285" s="29" t="s">
        <v>8</v>
      </c>
      <c r="D285" s="29"/>
      <c r="E285" s="29"/>
      <c r="F285" s="29"/>
      <c r="G285" s="29"/>
      <c r="H285" s="38"/>
      <c r="I285" s="39"/>
      <c r="J285" s="52" t="s">
        <v>99</v>
      </c>
      <c r="K285" s="52"/>
      <c r="L285" s="38"/>
    </row>
    <row r="286" spans="1:12" ht="23.25">
      <c r="A286" s="500"/>
      <c r="B286" s="498" t="s">
        <v>34</v>
      </c>
      <c r="C286" s="29" t="s">
        <v>100</v>
      </c>
      <c r="D286" s="29"/>
      <c r="E286" s="29"/>
      <c r="F286" s="29"/>
      <c r="G286" s="29"/>
      <c r="H286" s="38"/>
      <c r="I286" s="495" t="s">
        <v>34</v>
      </c>
      <c r="J286" s="52" t="s">
        <v>101</v>
      </c>
      <c r="K286" s="52"/>
      <c r="L286" s="38"/>
    </row>
    <row r="287" spans="1:11" ht="23.25">
      <c r="A287" s="500"/>
      <c r="B287" s="75" t="s">
        <v>1</v>
      </c>
      <c r="C287" s="25">
        <f>+H275</f>
        <v>28</v>
      </c>
      <c r="D287" s="16" t="str">
        <f>+I275</f>
        <v>เดือน กันยายน  พ.ศ.2560</v>
      </c>
      <c r="E287" s="25"/>
      <c r="G287" s="14"/>
      <c r="H287" s="20"/>
      <c r="I287" s="490" t="s">
        <v>1</v>
      </c>
      <c r="J287" s="488">
        <f>+C287</f>
        <v>28</v>
      </c>
      <c r="K287" s="465" t="str">
        <f>+D287</f>
        <v>เดือน กันยายน  พ.ศ.2560</v>
      </c>
    </row>
    <row r="288" spans="1:12" ht="23.25">
      <c r="A288" s="500"/>
      <c r="B288" s="492"/>
      <c r="C288" s="44"/>
      <c r="D288" s="44"/>
      <c r="E288" s="44"/>
      <c r="F288" s="44" t="s">
        <v>82</v>
      </c>
      <c r="G288" s="44"/>
      <c r="H288" s="44"/>
      <c r="I288" s="44"/>
      <c r="J288" s="53"/>
      <c r="K288" s="53"/>
      <c r="L288" s="45"/>
    </row>
    <row r="289" spans="1:12" ht="23.25">
      <c r="A289" s="500"/>
      <c r="B289" s="77" t="s">
        <v>103</v>
      </c>
      <c r="C289" s="14"/>
      <c r="D289" s="14"/>
      <c r="E289" s="14"/>
      <c r="F289" s="14"/>
      <c r="G289" s="14"/>
      <c r="H289" s="12"/>
      <c r="I289" s="13" t="s">
        <v>104</v>
      </c>
      <c r="J289" s="56"/>
      <c r="K289" s="56"/>
      <c r="L289" s="15"/>
    </row>
    <row r="290" spans="1:12" ht="23.25">
      <c r="A290" s="500"/>
      <c r="B290" s="77" t="s">
        <v>36</v>
      </c>
      <c r="C290" s="14"/>
      <c r="D290" s="14"/>
      <c r="E290" s="14"/>
      <c r="F290" s="14"/>
      <c r="G290" s="14"/>
      <c r="H290" s="15"/>
      <c r="I290" s="13" t="s">
        <v>357</v>
      </c>
      <c r="J290" s="56"/>
      <c r="K290" s="56"/>
      <c r="L290" s="15"/>
    </row>
    <row r="291" spans="1:12" ht="23.25">
      <c r="A291" s="500"/>
      <c r="B291" s="75" t="s">
        <v>1</v>
      </c>
      <c r="C291" s="25">
        <f>+C287</f>
        <v>28</v>
      </c>
      <c r="D291" s="16" t="str">
        <f>+D287</f>
        <v>เดือน กันยายน  พ.ศ.2560</v>
      </c>
      <c r="E291" s="25"/>
      <c r="G291" s="14"/>
      <c r="H291" s="20"/>
      <c r="I291" s="75" t="s">
        <v>1</v>
      </c>
      <c r="J291" s="25">
        <f>+J287</f>
        <v>28</v>
      </c>
      <c r="K291" s="466" t="str">
        <f>+K287</f>
        <v>เดือน กันยายน  พ.ศ.2560</v>
      </c>
      <c r="L291" s="25"/>
    </row>
    <row r="292" spans="1:12" ht="23.25">
      <c r="A292" s="500"/>
      <c r="B292" s="524" t="s">
        <v>355</v>
      </c>
      <c r="C292" s="525"/>
      <c r="D292" s="525"/>
      <c r="E292" s="525"/>
      <c r="F292" s="525"/>
      <c r="G292" s="525"/>
      <c r="H292" s="525"/>
      <c r="I292" s="525"/>
      <c r="J292" s="525"/>
      <c r="K292" s="525"/>
      <c r="L292" s="526"/>
    </row>
    <row r="293" spans="1:12" ht="23.25">
      <c r="A293" s="500"/>
      <c r="B293" s="499"/>
      <c r="C293" s="35" t="s">
        <v>102</v>
      </c>
      <c r="D293" s="35"/>
      <c r="E293" s="35"/>
      <c r="F293" s="35"/>
      <c r="G293" s="35"/>
      <c r="H293" s="35"/>
      <c r="I293" s="35"/>
      <c r="J293" s="51"/>
      <c r="K293" s="51"/>
      <c r="L293" s="36"/>
    </row>
    <row r="294" spans="1:12" ht="23.25">
      <c r="A294" s="500"/>
      <c r="B294" s="498"/>
      <c r="D294" s="496"/>
      <c r="E294" s="496" t="s">
        <v>97</v>
      </c>
      <c r="F294" s="29" t="s">
        <v>356</v>
      </c>
      <c r="G294" s="29"/>
      <c r="H294" s="29"/>
      <c r="I294" s="29"/>
      <c r="J294" s="52"/>
      <c r="K294" s="52"/>
      <c r="L294" s="38"/>
    </row>
    <row r="295" spans="1:12" ht="23.25">
      <c r="A295" s="500"/>
      <c r="B295" s="498"/>
      <c r="C295" s="29"/>
      <c r="D295" s="29"/>
      <c r="E295" s="29"/>
      <c r="F295" s="29" t="s">
        <v>8</v>
      </c>
      <c r="G295" s="29"/>
      <c r="H295" s="29"/>
      <c r="I295" s="29"/>
      <c r="J295" s="52"/>
      <c r="K295" s="52"/>
      <c r="L295" s="38"/>
    </row>
    <row r="296" spans="1:12" ht="23.25">
      <c r="A296" s="500"/>
      <c r="B296" s="498"/>
      <c r="D296" s="496"/>
      <c r="E296" s="496" t="s">
        <v>34</v>
      </c>
      <c r="F296" s="29" t="s">
        <v>100</v>
      </c>
      <c r="G296" s="29"/>
      <c r="H296" s="29"/>
      <c r="I296" s="29"/>
      <c r="J296" s="52"/>
      <c r="K296" s="52"/>
      <c r="L296" s="38"/>
    </row>
    <row r="297" spans="1:12" ht="23.25">
      <c r="A297" s="500"/>
      <c r="B297" s="494"/>
      <c r="C297" s="41"/>
      <c r="D297" s="67"/>
      <c r="E297" s="67" t="s">
        <v>1</v>
      </c>
      <c r="F297" s="18">
        <f>+C291</f>
        <v>28</v>
      </c>
      <c r="G297" s="285" t="str">
        <f>+D291</f>
        <v>เดือน กันยายน  พ.ศ.2560</v>
      </c>
      <c r="H297" s="19"/>
      <c r="I297" s="19"/>
      <c r="J297" s="55"/>
      <c r="K297" s="55"/>
      <c r="L297" s="42"/>
    </row>
  </sheetData>
  <sheetProtection/>
  <mergeCells count="56">
    <mergeCell ref="C248:F248"/>
    <mergeCell ref="B258:L258"/>
    <mergeCell ref="B224:L224"/>
    <mergeCell ref="B239:L239"/>
    <mergeCell ref="B240:L240"/>
    <mergeCell ref="D242:E242"/>
    <mergeCell ref="F242:G242"/>
    <mergeCell ref="B247:C247"/>
    <mergeCell ref="B205:L205"/>
    <mergeCell ref="B206:L206"/>
    <mergeCell ref="D208:E208"/>
    <mergeCell ref="F208:G208"/>
    <mergeCell ref="B213:C213"/>
    <mergeCell ref="C214:F214"/>
    <mergeCell ref="B159:L159"/>
    <mergeCell ref="D122:E122"/>
    <mergeCell ref="F122:G122"/>
    <mergeCell ref="B137:L137"/>
    <mergeCell ref="B138:L138"/>
    <mergeCell ref="B103:L103"/>
    <mergeCell ref="B104:L104"/>
    <mergeCell ref="D106:E106"/>
    <mergeCell ref="F106:G106"/>
    <mergeCell ref="B148:C148"/>
    <mergeCell ref="C149:F149"/>
    <mergeCell ref="B69:L69"/>
    <mergeCell ref="B70:L70"/>
    <mergeCell ref="C87:F87"/>
    <mergeCell ref="B97:L97"/>
    <mergeCell ref="D4:E4"/>
    <mergeCell ref="F4:G4"/>
    <mergeCell ref="B86:C86"/>
    <mergeCell ref="D140:E140"/>
    <mergeCell ref="F140:G140"/>
    <mergeCell ref="B1:L1"/>
    <mergeCell ref="B2:L2"/>
    <mergeCell ref="D72:E72"/>
    <mergeCell ref="F72:G72"/>
    <mergeCell ref="B35:L35"/>
    <mergeCell ref="B36:L36"/>
    <mergeCell ref="D38:E38"/>
    <mergeCell ref="F38:G38"/>
    <mergeCell ref="B190:L190"/>
    <mergeCell ref="B171:L171"/>
    <mergeCell ref="B172:L172"/>
    <mergeCell ref="D174:E174"/>
    <mergeCell ref="F174:G174"/>
    <mergeCell ref="B179:C179"/>
    <mergeCell ref="C180:F180"/>
    <mergeCell ref="B292:L292"/>
    <mergeCell ref="B273:L273"/>
    <mergeCell ref="B274:L274"/>
    <mergeCell ref="D276:E276"/>
    <mergeCell ref="F276:G276"/>
    <mergeCell ref="B281:C281"/>
    <mergeCell ref="C282:F282"/>
  </mergeCells>
  <printOptions/>
  <pageMargins left="0.31496062992125984" right="0.31496062992125984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ADMIN</cp:lastModifiedBy>
  <cp:lastPrinted>2017-09-28T04:10:03Z</cp:lastPrinted>
  <dcterms:created xsi:type="dcterms:W3CDTF">2014-05-19T07:42:18Z</dcterms:created>
  <dcterms:modified xsi:type="dcterms:W3CDTF">2017-11-15T05:23:29Z</dcterms:modified>
  <cp:category/>
  <cp:version/>
  <cp:contentType/>
  <cp:contentStatus/>
</cp:coreProperties>
</file>